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8a16d29861841ed/TRIAGE_FORESTIER_CDF/Formulaires/Pépinières/"/>
    </mc:Choice>
  </mc:AlternateContent>
  <xr:revisionPtr revIDLastSave="276" documentId="8_{093C1422-E56C-4719-94A6-AC74A70A7203}" xr6:coauthVersionLast="47" xr6:coauthVersionMax="47" xr10:uidLastSave="{CEF03CD8-9BA9-4BA6-AE89-80D9525B5B24}"/>
  <bookViews>
    <workbookView xWindow="-120" yWindow="-120" windowWidth="29040" windowHeight="15720" xr2:uid="{00000000-000D-0000-FFFF-FFFF00000000}"/>
  </bookViews>
  <sheets>
    <sheet name="Français" sheetId="1" r:id="rId1"/>
    <sheet name="Feuil2" sheetId="2" r:id="rId2"/>
    <sheet name="Feuil3" sheetId="3" r:id="rId3"/>
  </sheets>
  <definedNames>
    <definedName name="_xlnm.Print_Area" localSheetId="0">Français!$A$1:$W$74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3" i="1" l="1"/>
  <c r="S59" i="1" l="1"/>
  <c r="P59" i="1"/>
  <c r="L59" i="1"/>
  <c r="H59" i="1"/>
  <c r="E59" i="1"/>
  <c r="V66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40" i="1"/>
  <c r="V41" i="1"/>
  <c r="V42" i="1"/>
  <c r="V43" i="1"/>
  <c r="V44" i="1"/>
  <c r="V45" i="1"/>
  <c r="V47" i="1"/>
  <c r="V46" i="1"/>
  <c r="V48" i="1"/>
  <c r="V49" i="1"/>
  <c r="V50" i="1"/>
  <c r="V51" i="1"/>
  <c r="V52" i="1"/>
  <c r="V54" i="1"/>
  <c r="V55" i="1"/>
  <c r="V57" i="1"/>
  <c r="V58" i="1"/>
  <c r="V56" i="1"/>
  <c r="V63" i="1"/>
  <c r="V64" i="1"/>
  <c r="V65" i="1"/>
  <c r="V67" i="1"/>
  <c r="V68" i="1"/>
  <c r="V59" i="1" l="1"/>
  <c r="V60" i="1" s="1"/>
  <c r="V61" i="1" s="1"/>
  <c r="V69" i="1" s="1"/>
</calcChain>
</file>

<file path=xl/sharedStrings.xml><?xml version="1.0" encoding="utf-8"?>
<sst xmlns="http://schemas.openxmlformats.org/spreadsheetml/2006/main" count="132" uniqueCount="122">
  <si>
    <t>Total TTC</t>
  </si>
  <si>
    <t>Nbre</t>
  </si>
  <si>
    <t xml:space="preserve">Rabais accordés </t>
  </si>
  <si>
    <t>Coordonnées:</t>
  </si>
  <si>
    <t>Nom français</t>
  </si>
  <si>
    <t>Nom latin</t>
  </si>
  <si>
    <t>Hauteur
40-60 cm</t>
  </si>
  <si>
    <t>Hauteur
60-80 cm</t>
  </si>
  <si>
    <t>CHF</t>
  </si>
  <si>
    <t>Prix net en CHF / Plants en pot</t>
  </si>
  <si>
    <t>Divers :</t>
  </si>
  <si>
    <t>*consultez notre liste "Saules" (selon stock disponible)</t>
  </si>
  <si>
    <t>Amelanchier ovalis</t>
  </si>
  <si>
    <t>Hippophae rhamnoides</t>
  </si>
  <si>
    <t>Crataegus monogyna</t>
  </si>
  <si>
    <t>Colutea arborescens</t>
  </si>
  <si>
    <t>Prunus mahaleb</t>
  </si>
  <si>
    <t>Frangula alnus</t>
  </si>
  <si>
    <t>Lonicera xylosteum</t>
  </si>
  <si>
    <t>Lonicera etrusca</t>
  </si>
  <si>
    <t>Cornus mas</t>
  </si>
  <si>
    <t>Cornus sanguinea</t>
  </si>
  <si>
    <t xml:space="preserve">Coronilla emerus </t>
  </si>
  <si>
    <t>Laburnum alpinum</t>
  </si>
  <si>
    <t>Rosa canina</t>
  </si>
  <si>
    <t>Berberis vulgare</t>
  </si>
  <si>
    <t>Euonymus europaeus</t>
  </si>
  <si>
    <t>Juniperus communis</t>
  </si>
  <si>
    <t>Rhamnus cathartica</t>
  </si>
  <si>
    <t>Corylus avellana</t>
  </si>
  <si>
    <t>Cotinus coggygria</t>
  </si>
  <si>
    <t>Prunus spinosa</t>
  </si>
  <si>
    <t>Salix purpurea</t>
  </si>
  <si>
    <t>Viburnum lantana</t>
  </si>
  <si>
    <t>Viburnum opulus</t>
  </si>
  <si>
    <t>Sorbus aria</t>
  </si>
  <si>
    <t>Betula pendula</t>
  </si>
  <si>
    <t>Prunus avium</t>
  </si>
  <si>
    <t>Carpinus betulus</t>
  </si>
  <si>
    <t>Castanea sativa</t>
  </si>
  <si>
    <t>Quercus pubescens</t>
  </si>
  <si>
    <t>Acer campestre</t>
  </si>
  <si>
    <t>Acer opalus</t>
  </si>
  <si>
    <t>Prunus padus</t>
  </si>
  <si>
    <t>Pinus sylvestris</t>
  </si>
  <si>
    <t>Sorbus aucuparia</t>
  </si>
  <si>
    <t>Tilia cordata</t>
  </si>
  <si>
    <t>Prunus dulcis</t>
  </si>
  <si>
    <t>Prunus persica</t>
  </si>
  <si>
    <t>Ficus carica</t>
  </si>
  <si>
    <t>Bulletin de commande</t>
  </si>
  <si>
    <t>Quittance</t>
  </si>
  <si>
    <t xml:space="preserve">    Bulletin de livraison</t>
  </si>
  <si>
    <r>
      <t xml:space="preserve">BUISSONS - </t>
    </r>
    <r>
      <rPr>
        <b/>
        <sz val="8"/>
        <color rgb="FF800080"/>
        <rFont val="Arial"/>
        <family val="2"/>
      </rPr>
      <t>TVA 2.6%</t>
    </r>
  </si>
  <si>
    <r>
      <t xml:space="preserve">ARBRES - </t>
    </r>
    <r>
      <rPr>
        <b/>
        <sz val="8"/>
        <color rgb="FF800080"/>
        <rFont val="Arial"/>
        <family val="2"/>
      </rPr>
      <t>TVA 2.6%</t>
    </r>
  </si>
  <si>
    <r>
      <t>ESSENCES MEDITERANEENES</t>
    </r>
    <r>
      <rPr>
        <b/>
        <sz val="8"/>
        <color rgb="FF800080"/>
        <rFont val="Arial"/>
        <family val="2"/>
      </rPr>
      <t xml:space="preserve"> - TVA 2.6%</t>
    </r>
  </si>
  <si>
    <t>Tuteur en acacia d'1.5m de haut (TVA 8.1%)</t>
  </si>
  <si>
    <t>Copeaux m3 (TVA 8.1%)</t>
  </si>
  <si>
    <t>L'envoi d'une commande par l'acquéreur constitue l'acceptation de nos conditions générales de vente. Nos conditions générales de ventes sont disponibles sur internet www.triageforestiercdf.ch/pepiniere</t>
  </si>
  <si>
    <t>Acer platanoides</t>
  </si>
  <si>
    <t>Prairie fleurie indigène : Broma (CHF 0.07/gr) ou Valais pelouse xérique Myko (CHF 0.14/gr) (TVA 2.6%)</t>
  </si>
  <si>
    <t>Ligustrum vulgare</t>
  </si>
  <si>
    <t>Sambucus nigra</t>
  </si>
  <si>
    <t>Hauteur
80-100 cm</t>
  </si>
  <si>
    <t>Hauteur 100-125 cm</t>
  </si>
  <si>
    <t>Hauteur
125-175 cm</t>
  </si>
  <si>
    <t>Punica granatum</t>
  </si>
  <si>
    <t>Salix caprea</t>
  </si>
  <si>
    <t>Cistus albidus</t>
  </si>
  <si>
    <t xml:space="preserve">Devis  </t>
  </si>
  <si>
    <t>Rabais : 5% dès 20 pces;  10% dès 40 pces</t>
  </si>
  <si>
    <t>Copeaux par sac de 100lt (sac non compris)</t>
  </si>
  <si>
    <t>Sous-total</t>
  </si>
  <si>
    <t>Amélanchier</t>
  </si>
  <si>
    <t>Argousier</t>
  </si>
  <si>
    <t>Aubépine monogyne</t>
  </si>
  <si>
    <t>Baguenaudier</t>
  </si>
  <si>
    <t>Bois de Sainte-Lucie</t>
  </si>
  <si>
    <t>Bourdaine</t>
  </si>
  <si>
    <t>Chèvrefeuille des haies</t>
  </si>
  <si>
    <t>Chèvrefeuille étrusque</t>
  </si>
  <si>
    <t>Cornouiller mâle</t>
  </si>
  <si>
    <t>Cornouiller sanguin</t>
  </si>
  <si>
    <t>Coronille</t>
  </si>
  <si>
    <t>Cytise / aubour</t>
  </si>
  <si>
    <t>Églantier / rosier sauvage</t>
  </si>
  <si>
    <t>Épine-vinette</t>
  </si>
  <si>
    <t>Fusain</t>
  </si>
  <si>
    <t>Genévrier</t>
  </si>
  <si>
    <t>Nerprun purgatif</t>
  </si>
  <si>
    <t>Noisetier / coudrier</t>
  </si>
  <si>
    <t xml:space="preserve">Perruquier </t>
  </si>
  <si>
    <t>Prunellier / épine noire</t>
  </si>
  <si>
    <t>Saule pourpre*</t>
  </si>
  <si>
    <t>Saule marsault</t>
  </si>
  <si>
    <t>Sureau noir</t>
  </si>
  <si>
    <t>Troène</t>
  </si>
  <si>
    <t>Viorne lantane</t>
  </si>
  <si>
    <t>Viorne obier</t>
  </si>
  <si>
    <t>Alisier blanc</t>
  </si>
  <si>
    <t>Bouleau blanc</t>
  </si>
  <si>
    <t>Cerisier sauvage</t>
  </si>
  <si>
    <t>Charme/charmille</t>
  </si>
  <si>
    <t>Châtaignier (non greffé)</t>
  </si>
  <si>
    <t>Chêne pubescent</t>
  </si>
  <si>
    <t>Érable champêtre</t>
  </si>
  <si>
    <t>Érable à feuilles d'obier</t>
  </si>
  <si>
    <t>Érable plane</t>
  </si>
  <si>
    <t>Merisier à grappes</t>
  </si>
  <si>
    <t>Pin sylvestre</t>
  </si>
  <si>
    <t>Sorbier des oiseleurs</t>
  </si>
  <si>
    <t>Tilleul à petites feuilles</t>
  </si>
  <si>
    <t>Amandier</t>
  </si>
  <si>
    <t>Ciste cotonneux</t>
  </si>
  <si>
    <t>Figuier</t>
  </si>
  <si>
    <t>Grenadier</t>
  </si>
  <si>
    <t>Pêcher de vigne</t>
  </si>
  <si>
    <t>Rabais pour professionnels revendeurs (paysagiste - pépiniériste) : 25%, dès 20 pces 30%</t>
  </si>
  <si>
    <t>Date de retrait :</t>
  </si>
  <si>
    <t>Terreau sans tourbe, sans coco, FiBL, sac de 40lt (TVA 2.6%)</t>
  </si>
  <si>
    <t>Date de l'offre ou de la demande :</t>
  </si>
  <si>
    <t>Signature du client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</si>
</sst>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CHF&quot;_-;\-* #,##0.00\ &quot;CHF&quot;_-;_-* &quot;-&quot;??\ &quot;CHF&quot;_-;_-@_-"/>
    <numFmt numFmtId="164" formatCode="#,##0.00_ ;\-#,##0.00\ "/>
    <numFmt numFmtId="165" formatCode="#,##0_ ;\-#,##0\ "/>
    <numFmt numFmtId="166" formatCode="_-* #,##0_-;\-* #,##0_-;_-* &quot; &quot;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2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8"/>
      <color rgb="FF80008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1"/>
    <xf numFmtId="0" fontId="2" fillId="0" borderId="0" xfId="1" applyFont="1"/>
    <xf numFmtId="0" fontId="5" fillId="0" borderId="0" xfId="1" applyFont="1"/>
    <xf numFmtId="0" fontId="10" fillId="0" borderId="0" xfId="0" applyFont="1"/>
    <xf numFmtId="0" fontId="3" fillId="0" borderId="0" xfId="1" applyFont="1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7" xfId="1" applyFont="1" applyBorder="1"/>
    <xf numFmtId="0" fontId="0" fillId="0" borderId="6" xfId="0" applyBorder="1"/>
    <xf numFmtId="0" fontId="0" fillId="2" borderId="0" xfId="0" applyFill="1"/>
    <xf numFmtId="0" fontId="12" fillId="0" borderId="0" xfId="0" applyFont="1"/>
    <xf numFmtId="0" fontId="3" fillId="2" borderId="0" xfId="1" applyFont="1" applyFill="1"/>
    <xf numFmtId="0" fontId="11" fillId="0" borderId="0" xfId="0" applyFont="1"/>
    <xf numFmtId="0" fontId="7" fillId="0" borderId="4" xfId="1" applyFont="1" applyBorder="1"/>
    <xf numFmtId="0" fontId="11" fillId="0" borderId="12" xfId="0" applyFont="1" applyBorder="1" applyAlignment="1">
      <alignment horizontal="center" vertical="center"/>
    </xf>
    <xf numFmtId="0" fontId="2" fillId="0" borderId="2" xfId="1" applyFont="1" applyBorder="1"/>
    <xf numFmtId="0" fontId="2" fillId="0" borderId="13" xfId="1" applyFont="1" applyBorder="1"/>
    <xf numFmtId="0" fontId="2" fillId="0" borderId="13" xfId="1" applyFont="1" applyBorder="1" applyAlignment="1">
      <alignment horizontal="center" vertical="center"/>
    </xf>
    <xf numFmtId="0" fontId="0" fillId="0" borderId="13" xfId="0" applyBorder="1"/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/>
    <xf numFmtId="0" fontId="0" fillId="0" borderId="11" xfId="0" applyBorder="1"/>
    <xf numFmtId="0" fontId="0" fillId="0" borderId="15" xfId="0" applyBorder="1"/>
    <xf numFmtId="0" fontId="0" fillId="0" borderId="16" xfId="0" applyBorder="1"/>
    <xf numFmtId="0" fontId="6" fillId="0" borderId="16" xfId="1" applyFont="1" applyBorder="1"/>
    <xf numFmtId="0" fontId="2" fillId="0" borderId="15" xfId="1" applyFont="1" applyBorder="1"/>
    <xf numFmtId="0" fontId="2" fillId="0" borderId="15" xfId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5" xfId="0" applyFont="1" applyBorder="1"/>
    <xf numFmtId="0" fontId="2" fillId="0" borderId="7" xfId="1" applyFont="1" applyBorder="1"/>
    <xf numFmtId="0" fontId="0" fillId="0" borderId="14" xfId="0" applyBorder="1"/>
    <xf numFmtId="0" fontId="3" fillId="0" borderId="8" xfId="1" applyFont="1" applyBorder="1"/>
    <xf numFmtId="0" fontId="2" fillId="0" borderId="16" xfId="1" applyFont="1" applyBorder="1"/>
    <xf numFmtId="2" fontId="3" fillId="0" borderId="18" xfId="1" applyNumberFormat="1" applyFont="1" applyBorder="1"/>
    <xf numFmtId="0" fontId="3" fillId="0" borderId="22" xfId="1" applyFont="1" applyBorder="1"/>
    <xf numFmtId="0" fontId="1" fillId="0" borderId="18" xfId="1" applyBorder="1"/>
    <xf numFmtId="9" fontId="8" fillId="0" borderId="0" xfId="2" applyFont="1" applyFill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5" fillId="2" borderId="0" xfId="1" applyFont="1" applyFill="1" applyAlignment="1">
      <alignment horizontal="left" vertical="top"/>
    </xf>
    <xf numFmtId="0" fontId="7" fillId="0" borderId="0" xfId="1" applyFont="1"/>
    <xf numFmtId="0" fontId="1" fillId="0" borderId="22" xfId="1" applyBorder="1"/>
    <xf numFmtId="0" fontId="10" fillId="0" borderId="26" xfId="0" applyFont="1" applyBorder="1"/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2" fontId="3" fillId="0" borderId="22" xfId="1" applyNumberFormat="1" applyFont="1" applyBorder="1"/>
    <xf numFmtId="0" fontId="11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3" fillId="0" borderId="27" xfId="1" applyFont="1" applyBorder="1"/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" xfId="1" applyFont="1" applyBorder="1"/>
    <xf numFmtId="165" fontId="14" fillId="0" borderId="19" xfId="1" applyNumberFormat="1" applyFont="1" applyBorder="1" applyAlignment="1">
      <alignment horizontal="center" vertical="center"/>
    </xf>
    <xf numFmtId="165" fontId="8" fillId="0" borderId="19" xfId="0" applyNumberFormat="1" applyFont="1" applyBorder="1" applyAlignment="1">
      <alignment horizontal="center" vertical="center"/>
    </xf>
    <xf numFmtId="0" fontId="1" fillId="2" borderId="0" xfId="1" applyFill="1" applyAlignment="1">
      <alignment horizontal="left" vertical="top"/>
    </xf>
    <xf numFmtId="2" fontId="1" fillId="0" borderId="18" xfId="1" applyNumberFormat="1" applyBorder="1"/>
    <xf numFmtId="2" fontId="1" fillId="0" borderId="22" xfId="1" applyNumberFormat="1" applyBorder="1"/>
    <xf numFmtId="9" fontId="8" fillId="2" borderId="26" xfId="2" applyFont="1" applyFill="1" applyBorder="1" applyAlignment="1">
      <alignment horizontal="center" vertical="center"/>
    </xf>
    <xf numFmtId="2" fontId="1" fillId="0" borderId="44" xfId="1" applyNumberFormat="1" applyBorder="1"/>
    <xf numFmtId="2" fontId="1" fillId="0" borderId="45" xfId="1" applyNumberFormat="1" applyBorder="1"/>
    <xf numFmtId="2" fontId="3" fillId="0" borderId="44" xfId="1" applyNumberFormat="1" applyFont="1" applyBorder="1"/>
    <xf numFmtId="2" fontId="3" fillId="0" borderId="45" xfId="1" applyNumberFormat="1" applyFont="1" applyBorder="1"/>
    <xf numFmtId="165" fontId="14" fillId="0" borderId="46" xfId="1" applyNumberFormat="1" applyFont="1" applyBorder="1" applyAlignment="1">
      <alignment horizontal="center" vertical="center"/>
    </xf>
    <xf numFmtId="0" fontId="4" fillId="3" borderId="3" xfId="1" applyFont="1" applyFill="1" applyBorder="1"/>
    <xf numFmtId="0" fontId="4" fillId="3" borderId="5" xfId="1" applyFont="1" applyFill="1" applyBorder="1"/>
    <xf numFmtId="0" fontId="16" fillId="3" borderId="5" xfId="1" applyFont="1" applyFill="1" applyBorder="1"/>
    <xf numFmtId="0" fontId="9" fillId="3" borderId="5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" fillId="0" borderId="44" xfId="1" applyBorder="1"/>
    <xf numFmtId="0" fontId="0" fillId="0" borderId="45" xfId="0" applyBorder="1"/>
    <xf numFmtId="0" fontId="11" fillId="0" borderId="45" xfId="0" applyFont="1" applyBorder="1" applyAlignment="1">
      <alignment horizontal="center" vertical="center"/>
    </xf>
    <xf numFmtId="0" fontId="1" fillId="0" borderId="33" xfId="1" applyBorder="1"/>
    <xf numFmtId="0" fontId="5" fillId="0" borderId="27" xfId="1" applyFont="1" applyBorder="1"/>
    <xf numFmtId="0" fontId="3" fillId="0" borderId="33" xfId="1" applyFont="1" applyBorder="1"/>
    <xf numFmtId="166" fontId="9" fillId="0" borderId="47" xfId="0" applyNumberFormat="1" applyFont="1" applyBorder="1" applyAlignment="1">
      <alignment horizontal="center" vertical="center"/>
    </xf>
    <xf numFmtId="0" fontId="0" fillId="0" borderId="8" xfId="0" applyBorder="1"/>
    <xf numFmtId="0" fontId="11" fillId="0" borderId="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2" fontId="1" fillId="4" borderId="18" xfId="1" applyNumberFormat="1" applyFill="1" applyBorder="1"/>
    <xf numFmtId="2" fontId="1" fillId="4" borderId="22" xfId="1" applyNumberFormat="1" applyFill="1" applyBorder="1"/>
    <xf numFmtId="2" fontId="3" fillId="4" borderId="18" xfId="1" applyNumberFormat="1" applyFont="1" applyFill="1" applyBorder="1"/>
    <xf numFmtId="2" fontId="3" fillId="4" borderId="22" xfId="1" applyNumberFormat="1" applyFont="1" applyFill="1" applyBorder="1"/>
    <xf numFmtId="165" fontId="8" fillId="4" borderId="19" xfId="0" applyNumberFormat="1" applyFont="1" applyFill="1" applyBorder="1" applyAlignment="1">
      <alignment horizontal="center" vertical="center"/>
    </xf>
    <xf numFmtId="165" fontId="14" fillId="4" borderId="19" xfId="1" applyNumberFormat="1" applyFont="1" applyFill="1" applyBorder="1" applyAlignment="1">
      <alignment horizontal="center" vertical="center"/>
    </xf>
    <xf numFmtId="0" fontId="1" fillId="4" borderId="18" xfId="1" applyFill="1" applyBorder="1" applyAlignment="1">
      <alignment horizontal="left"/>
    </xf>
    <xf numFmtId="0" fontId="1" fillId="4" borderId="22" xfId="1" applyFill="1" applyBorder="1" applyAlignment="1">
      <alignment horizontal="left"/>
    </xf>
    <xf numFmtId="0" fontId="3" fillId="4" borderId="22" xfId="1" applyFont="1" applyFill="1" applyBorder="1"/>
    <xf numFmtId="0" fontId="0" fillId="4" borderId="19" xfId="0" applyFill="1" applyBorder="1" applyAlignment="1">
      <alignment horizontal="center" vertical="center"/>
    </xf>
    <xf numFmtId="0" fontId="1" fillId="4" borderId="18" xfId="1" applyFill="1" applyBorder="1"/>
    <xf numFmtId="0" fontId="1" fillId="4" borderId="22" xfId="1" applyFill="1" applyBorder="1"/>
    <xf numFmtId="0" fontId="1" fillId="4" borderId="2" xfId="1" applyFill="1" applyBorder="1"/>
    <xf numFmtId="0" fontId="1" fillId="4" borderId="27" xfId="1" applyFill="1" applyBorder="1"/>
    <xf numFmtId="0" fontId="3" fillId="4" borderId="13" xfId="1" applyFont="1" applyFill="1" applyBorder="1"/>
    <xf numFmtId="0" fontId="3" fillId="4" borderId="27" xfId="1" applyFont="1" applyFill="1" applyBorder="1"/>
    <xf numFmtId="0" fontId="3" fillId="4" borderId="0" xfId="1" applyFont="1" applyFill="1"/>
    <xf numFmtId="0" fontId="3" fillId="4" borderId="30" xfId="1" applyFont="1" applyFill="1" applyBorder="1"/>
    <xf numFmtId="0" fontId="3" fillId="4" borderId="14" xfId="1" applyFont="1" applyFill="1" applyBorder="1"/>
    <xf numFmtId="0" fontId="0" fillId="4" borderId="21" xfId="0" applyFill="1" applyBorder="1" applyAlignment="1">
      <alignment horizontal="center" vertical="center"/>
    </xf>
    <xf numFmtId="0" fontId="1" fillId="0" borderId="23" xfId="1" applyBorder="1"/>
    <xf numFmtId="0" fontId="1" fillId="0" borderId="24" xfId="1" applyBorder="1"/>
    <xf numFmtId="2" fontId="0" fillId="4" borderId="29" xfId="0" applyNumberFormat="1" applyFill="1" applyBorder="1" applyAlignment="1">
      <alignment horizontal="center"/>
    </xf>
    <xf numFmtId="2" fontId="0" fillId="4" borderId="20" xfId="0" applyNumberFormat="1" applyFill="1" applyBorder="1" applyAlignment="1">
      <alignment horizontal="center"/>
    </xf>
    <xf numFmtId="165" fontId="14" fillId="0" borderId="18" xfId="1" applyNumberFormat="1" applyFont="1" applyBorder="1" applyAlignment="1">
      <alignment horizontal="center" vertical="center"/>
    </xf>
    <xf numFmtId="165" fontId="14" fillId="0" borderId="28" xfId="1" applyNumberFormat="1" applyFont="1" applyBorder="1" applyAlignment="1">
      <alignment horizontal="center" vertical="center"/>
    </xf>
    <xf numFmtId="165" fontId="14" fillId="4" borderId="18" xfId="1" applyNumberFormat="1" applyFont="1" applyFill="1" applyBorder="1" applyAlignment="1">
      <alignment horizontal="center" vertical="center"/>
    </xf>
    <xf numFmtId="165" fontId="14" fillId="4" borderId="28" xfId="1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left"/>
    </xf>
    <xf numFmtId="0" fontId="4" fillId="3" borderId="5" xfId="1" applyFont="1" applyFill="1" applyBorder="1" applyAlignment="1">
      <alignment horizontal="left"/>
    </xf>
    <xf numFmtId="0" fontId="4" fillId="3" borderId="10" xfId="1" applyFont="1" applyFill="1" applyBorder="1" applyAlignment="1">
      <alignment horizontal="left"/>
    </xf>
    <xf numFmtId="2" fontId="0" fillId="0" borderId="2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44" fontId="0" fillId="4" borderId="18" xfId="0" applyNumberFormat="1" applyFill="1" applyBorder="1" applyAlignment="1">
      <alignment horizontal="center"/>
    </xf>
    <xf numFmtId="44" fontId="0" fillId="4" borderId="20" xfId="0" applyNumberFormat="1" applyFill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165" fontId="14" fillId="0" borderId="23" xfId="1" applyNumberFormat="1" applyFont="1" applyBorder="1" applyAlignment="1">
      <alignment horizontal="center" vertical="center"/>
    </xf>
    <xf numFmtId="165" fontId="14" fillId="0" borderId="40" xfId="1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44" fontId="0" fillId="0" borderId="18" xfId="0" applyNumberFormat="1" applyBorder="1" applyAlignment="1">
      <alignment horizontal="center"/>
    </xf>
    <xf numFmtId="44" fontId="0" fillId="0" borderId="20" xfId="0" applyNumberFormat="1" applyBorder="1" applyAlignment="1">
      <alignment horizontal="center"/>
    </xf>
    <xf numFmtId="44" fontId="9" fillId="0" borderId="41" xfId="0" applyNumberFormat="1" applyFont="1" applyBorder="1" applyAlignment="1">
      <alignment horizontal="center"/>
    </xf>
    <xf numFmtId="44" fontId="9" fillId="0" borderId="42" xfId="0" applyNumberFormat="1" applyFont="1" applyBorder="1" applyAlignment="1">
      <alignment horizontal="center"/>
    </xf>
    <xf numFmtId="166" fontId="9" fillId="0" borderId="33" xfId="0" applyNumberFormat="1" applyFont="1" applyBorder="1" applyAlignment="1">
      <alignment horizontal="center" vertical="center"/>
    </xf>
    <xf numFmtId="166" fontId="9" fillId="0" borderId="34" xfId="0" applyNumberFormat="1" applyFont="1" applyBorder="1" applyAlignment="1">
      <alignment horizontal="center" vertical="center"/>
    </xf>
    <xf numFmtId="164" fontId="0" fillId="0" borderId="48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0" fontId="15" fillId="0" borderId="1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2" fontId="14" fillId="0" borderId="35" xfId="0" applyNumberFormat="1" applyFont="1" applyBorder="1" applyAlignment="1">
      <alignment horizontal="center"/>
    </xf>
    <xf numFmtId="2" fontId="14" fillId="0" borderId="36" xfId="0" applyNumberFormat="1" applyFon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164" fontId="0" fillId="4" borderId="29" xfId="0" applyNumberFormat="1" applyFill="1" applyBorder="1" applyAlignment="1">
      <alignment horizontal="center"/>
    </xf>
    <xf numFmtId="164" fontId="0" fillId="4" borderId="20" xfId="0" applyNumberFormat="1" applyFill="1" applyBorder="1" applyAlignment="1">
      <alignment horizontal="center"/>
    </xf>
    <xf numFmtId="44" fontId="0" fillId="0" borderId="44" xfId="0" applyNumberFormat="1" applyBorder="1" applyAlignment="1">
      <alignment horizontal="center"/>
    </xf>
    <xf numFmtId="44" fontId="0" fillId="0" borderId="43" xfId="0" applyNumberForma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5" fontId="8" fillId="4" borderId="18" xfId="0" applyNumberFormat="1" applyFont="1" applyFill="1" applyBorder="1" applyAlignment="1">
      <alignment horizontal="center" vertical="center"/>
    </xf>
    <xf numFmtId="165" fontId="8" fillId="4" borderId="28" xfId="0" applyNumberFormat="1" applyFont="1" applyFill="1" applyBorder="1" applyAlignment="1">
      <alignment horizontal="center" vertical="center"/>
    </xf>
    <xf numFmtId="44" fontId="0" fillId="0" borderId="23" xfId="0" applyNumberFormat="1" applyBorder="1" applyAlignment="1">
      <alignment horizontal="center"/>
    </xf>
    <xf numFmtId="44" fontId="0" fillId="0" borderId="36" xfId="0" applyNumberFormat="1" applyBorder="1" applyAlignment="1">
      <alignment horizontal="center"/>
    </xf>
    <xf numFmtId="164" fontId="0" fillId="4" borderId="39" xfId="0" applyNumberFormat="1" applyFill="1" applyBorder="1" applyAlignment="1">
      <alignment horizontal="center"/>
    </xf>
    <xf numFmtId="164" fontId="0" fillId="4" borderId="38" xfId="0" applyNumberFormat="1" applyFill="1" applyBorder="1" applyAlignment="1">
      <alignment horizontal="center"/>
    </xf>
    <xf numFmtId="44" fontId="0" fillId="4" borderId="37" xfId="0" applyNumberFormat="1" applyFill="1" applyBorder="1" applyAlignment="1">
      <alignment horizontal="center"/>
    </xf>
    <xf numFmtId="44" fontId="0" fillId="4" borderId="38" xfId="0" applyNumberFormat="1" applyFill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44" fontId="0" fillId="0" borderId="33" xfId="0" applyNumberFormat="1" applyBorder="1" applyAlignment="1">
      <alignment horizontal="center"/>
    </xf>
    <xf numFmtId="44" fontId="0" fillId="0" borderId="32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2" fontId="14" fillId="0" borderId="29" xfId="0" applyNumberFormat="1" applyFont="1" applyBorder="1" applyAlignment="1">
      <alignment horizontal="center"/>
    </xf>
    <xf numFmtId="2" fontId="14" fillId="0" borderId="20" xfId="0" applyNumberFormat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114301</xdr:colOff>
      <xdr:row>1</xdr:row>
      <xdr:rowOff>161925</xdr:rowOff>
    </xdr:from>
    <xdr:to>
      <xdr:col>22</xdr:col>
      <xdr:colOff>514133</xdr:colOff>
      <xdr:row>8</xdr:row>
      <xdr:rowOff>145510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57476F6-72DB-7037-8C96-9FE9F0862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1" y="247650"/>
          <a:ext cx="2009557" cy="12313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W74"/>
  <sheetViews>
    <sheetView tabSelected="1" showWhiteSpace="0" view="pageLayout" zoomScaleNormal="70" workbookViewId="0">
      <selection activeCell="F16" sqref="F16:G16"/>
    </sheetView>
  </sheetViews>
  <sheetFormatPr baseColWidth="10" defaultColWidth="11.42578125" defaultRowHeight="15" x14ac:dyDescent="0.25"/>
  <cols>
    <col min="1" max="1" width="20.140625" customWidth="1"/>
    <col min="2" max="2" width="2.42578125" customWidth="1"/>
    <col min="3" max="3" width="20.140625" customWidth="1"/>
    <col min="4" max="4" width="2.42578125" customWidth="1"/>
    <col min="5" max="5" width="4.85546875" style="8" customWidth="1"/>
    <col min="6" max="7" width="5.28515625" customWidth="1"/>
    <col min="8" max="9" width="2.42578125" style="8" customWidth="1"/>
    <col min="10" max="11" width="5.28515625" customWidth="1"/>
    <col min="12" max="13" width="2.42578125" style="8" customWidth="1"/>
    <col min="14" max="15" width="5.28515625" customWidth="1"/>
    <col min="16" max="16" width="4.85546875" style="8" customWidth="1"/>
    <col min="17" max="18" width="5.28515625" customWidth="1"/>
    <col min="19" max="19" width="4.85546875" style="8" customWidth="1"/>
    <col min="20" max="21" width="5.28515625" customWidth="1"/>
    <col min="22" max="22" width="6.85546875" customWidth="1"/>
    <col min="23" max="23" width="8.28515625" customWidth="1"/>
  </cols>
  <sheetData>
    <row r="1" spans="1:23" ht="6.75" customHeight="1" x14ac:dyDescent="0.25"/>
    <row r="2" spans="1:23" x14ac:dyDescent="0.25">
      <c r="A2" s="4" t="s">
        <v>50</v>
      </c>
      <c r="B2" s="45"/>
      <c r="C2" s="4" t="s">
        <v>52</v>
      </c>
      <c r="D2" s="45"/>
      <c r="E2"/>
      <c r="F2" s="4" t="s">
        <v>51</v>
      </c>
      <c r="H2" s="49"/>
      <c r="K2" s="8"/>
      <c r="L2" s="50" t="s">
        <v>69</v>
      </c>
      <c r="M2" s="49"/>
      <c r="O2" s="8"/>
      <c r="P2" s="50"/>
      <c r="Q2" s="8"/>
      <c r="R2" s="8"/>
      <c r="S2" s="15"/>
    </row>
    <row r="3" spans="1:23" ht="11.25" customHeight="1" x14ac:dyDescent="0.25">
      <c r="A3" s="21"/>
      <c r="B3" s="21"/>
      <c r="C3" s="21"/>
      <c r="D3" s="21"/>
      <c r="E3" s="22"/>
      <c r="F3" s="21"/>
      <c r="G3" s="21"/>
      <c r="H3" s="22"/>
      <c r="I3" s="22"/>
      <c r="J3" s="21"/>
      <c r="K3" s="21"/>
      <c r="L3" s="22"/>
      <c r="M3" s="22"/>
      <c r="N3" s="21"/>
      <c r="O3" s="21"/>
      <c r="P3" s="22"/>
      <c r="Q3" s="21"/>
      <c r="R3" s="21"/>
      <c r="S3"/>
    </row>
    <row r="4" spans="1:23" ht="20.25" x14ac:dyDescent="0.3">
      <c r="A4" s="16" t="s">
        <v>3</v>
      </c>
      <c r="B4" s="43"/>
      <c r="C4" s="35"/>
      <c r="D4" s="35"/>
      <c r="E4" s="35"/>
      <c r="F4" s="35"/>
      <c r="G4" s="35"/>
      <c r="H4" s="35"/>
      <c r="I4" s="35"/>
      <c r="J4" s="26"/>
      <c r="K4" s="26"/>
      <c r="L4" s="26"/>
      <c r="M4" s="26"/>
      <c r="N4" s="27"/>
      <c r="O4" s="26"/>
      <c r="P4" s="26"/>
      <c r="Q4" s="27"/>
      <c r="R4" s="17"/>
      <c r="S4"/>
      <c r="U4" s="8"/>
    </row>
    <row r="5" spans="1:23" ht="13.5" customHeight="1" x14ac:dyDescent="0.3">
      <c r="A5" s="32"/>
      <c r="B5" s="2"/>
      <c r="C5" s="28"/>
      <c r="D5" s="28"/>
      <c r="E5" s="29"/>
      <c r="F5" s="28"/>
      <c r="G5" s="28"/>
      <c r="H5" s="29"/>
      <c r="I5" s="29"/>
      <c r="J5" s="25"/>
      <c r="K5" s="25"/>
      <c r="L5" s="30"/>
      <c r="M5" s="30"/>
      <c r="N5" s="31"/>
      <c r="O5" s="30"/>
      <c r="P5" s="30"/>
      <c r="Q5" s="31"/>
      <c r="R5" s="33"/>
    </row>
    <row r="6" spans="1:23" ht="12" customHeight="1" x14ac:dyDescent="0.3">
      <c r="A6" s="18"/>
      <c r="B6" s="19"/>
      <c r="C6" s="19"/>
      <c r="D6" s="19"/>
      <c r="E6" s="20"/>
      <c r="F6" s="19"/>
      <c r="G6" s="19"/>
      <c r="H6" s="20"/>
      <c r="I6" s="20"/>
      <c r="J6" s="21"/>
      <c r="K6" s="21"/>
      <c r="L6" s="22"/>
      <c r="M6" s="22"/>
      <c r="N6" s="23"/>
      <c r="O6" s="22"/>
      <c r="P6" s="22"/>
      <c r="Q6" s="23"/>
      <c r="R6" s="24"/>
    </row>
    <row r="7" spans="1:23" ht="11.25" customHeight="1" x14ac:dyDescent="0.3">
      <c r="A7" s="2"/>
      <c r="B7" s="2"/>
      <c r="C7" s="2"/>
      <c r="D7" s="2"/>
      <c r="E7" s="6"/>
      <c r="F7" s="2"/>
      <c r="G7" s="2"/>
      <c r="H7" s="6"/>
      <c r="I7" s="6"/>
      <c r="N7" s="13"/>
      <c r="Q7" s="13"/>
    </row>
    <row r="8" spans="1:23" x14ac:dyDescent="0.25">
      <c r="A8" s="4" t="s">
        <v>70</v>
      </c>
      <c r="B8" s="4"/>
      <c r="C8" s="2"/>
      <c r="D8" s="2"/>
      <c r="E8" s="6"/>
    </row>
    <row r="9" spans="1:23" x14ac:dyDescent="0.25">
      <c r="A9" s="4" t="s">
        <v>117</v>
      </c>
      <c r="B9" s="4"/>
      <c r="C9" s="2"/>
      <c r="D9" s="2"/>
      <c r="E9" s="6"/>
    </row>
    <row r="10" spans="1:23" ht="4.5" customHeight="1" x14ac:dyDescent="0.25">
      <c r="A10" s="1"/>
      <c r="B10" s="1"/>
      <c r="C10" s="1"/>
      <c r="D10" s="1"/>
      <c r="E10" s="7"/>
      <c r="F10" s="2"/>
    </row>
    <row r="11" spans="1:23" ht="28.5" customHeight="1" x14ac:dyDescent="0.25">
      <c r="A11" s="46" t="s">
        <v>4</v>
      </c>
      <c r="B11" s="40"/>
      <c r="C11" s="47" t="s">
        <v>5</v>
      </c>
      <c r="D11" s="40"/>
      <c r="E11" s="41" t="s">
        <v>1</v>
      </c>
      <c r="F11" s="131" t="s">
        <v>6</v>
      </c>
      <c r="G11" s="132"/>
      <c r="H11" s="116"/>
      <c r="I11" s="117"/>
      <c r="J11" s="131" t="s">
        <v>7</v>
      </c>
      <c r="K11" s="132"/>
      <c r="L11" s="116" t="s">
        <v>1</v>
      </c>
      <c r="M11" s="117"/>
      <c r="N11" s="131" t="s">
        <v>63</v>
      </c>
      <c r="O11" s="132"/>
      <c r="P11" s="41" t="s">
        <v>1</v>
      </c>
      <c r="Q11" s="131" t="s">
        <v>64</v>
      </c>
      <c r="R11" s="132"/>
      <c r="S11" s="41" t="s">
        <v>1</v>
      </c>
      <c r="T11" s="131" t="s">
        <v>65</v>
      </c>
      <c r="U11" s="132"/>
      <c r="V11" s="116" t="s">
        <v>0</v>
      </c>
      <c r="W11" s="142"/>
    </row>
    <row r="12" spans="1:23" ht="15" customHeight="1" x14ac:dyDescent="0.25">
      <c r="A12" s="66" t="s">
        <v>53</v>
      </c>
      <c r="B12" s="67"/>
      <c r="C12" s="68" t="s">
        <v>9</v>
      </c>
      <c r="D12" s="68"/>
      <c r="E12" s="69"/>
      <c r="F12" s="133" t="s">
        <v>8</v>
      </c>
      <c r="G12" s="133"/>
      <c r="H12" s="69"/>
      <c r="I12" s="69"/>
      <c r="J12" s="133" t="s">
        <v>8</v>
      </c>
      <c r="K12" s="133"/>
      <c r="L12" s="69"/>
      <c r="M12" s="69"/>
      <c r="N12" s="133" t="s">
        <v>8</v>
      </c>
      <c r="O12" s="133"/>
      <c r="P12" s="69"/>
      <c r="Q12" s="133" t="s">
        <v>8</v>
      </c>
      <c r="R12" s="133"/>
      <c r="S12" s="69"/>
      <c r="T12" s="133" t="s">
        <v>8</v>
      </c>
      <c r="U12" s="133"/>
      <c r="V12" s="133" t="s">
        <v>8</v>
      </c>
      <c r="W12" s="143"/>
    </row>
    <row r="13" spans="1:23" x14ac:dyDescent="0.25">
      <c r="A13" s="61" t="s">
        <v>73</v>
      </c>
      <c r="B13" s="62"/>
      <c r="C13" s="63" t="s">
        <v>12</v>
      </c>
      <c r="D13" s="64"/>
      <c r="E13" s="65"/>
      <c r="F13" s="134">
        <v>26.1</v>
      </c>
      <c r="G13" s="135"/>
      <c r="H13" s="118"/>
      <c r="I13" s="119"/>
      <c r="J13" s="136">
        <v>39</v>
      </c>
      <c r="K13" s="137"/>
      <c r="L13" s="118"/>
      <c r="M13" s="119"/>
      <c r="N13" s="136">
        <v>53.3</v>
      </c>
      <c r="O13" s="137"/>
      <c r="P13" s="65"/>
      <c r="Q13" s="136">
        <v>71.5</v>
      </c>
      <c r="R13" s="137"/>
      <c r="S13" s="65"/>
      <c r="T13" s="136"/>
      <c r="U13" s="137"/>
      <c r="V13" s="146">
        <f t="shared" ref="V13:V29" si="0">(E13*F13)+(H13*J13)+(L13*N13)+(P13*Q13)+(S13*T13)</f>
        <v>0</v>
      </c>
      <c r="W13" s="147"/>
    </row>
    <row r="14" spans="1:23" x14ac:dyDescent="0.25">
      <c r="A14" s="81" t="s">
        <v>74</v>
      </c>
      <c r="B14" s="82"/>
      <c r="C14" s="83" t="s">
        <v>13</v>
      </c>
      <c r="D14" s="84"/>
      <c r="E14" s="85"/>
      <c r="F14" s="103">
        <v>22.5</v>
      </c>
      <c r="G14" s="104"/>
      <c r="H14" s="144"/>
      <c r="I14" s="145"/>
      <c r="J14" s="103">
        <v>31.5</v>
      </c>
      <c r="K14" s="104"/>
      <c r="L14" s="107"/>
      <c r="M14" s="108"/>
      <c r="N14" s="103">
        <v>45</v>
      </c>
      <c r="O14" s="104"/>
      <c r="P14" s="85"/>
      <c r="Q14" s="103">
        <v>58</v>
      </c>
      <c r="R14" s="104"/>
      <c r="S14" s="85"/>
      <c r="T14" s="103"/>
      <c r="U14" s="104"/>
      <c r="V14" s="114">
        <f t="shared" si="0"/>
        <v>0</v>
      </c>
      <c r="W14" s="115"/>
    </row>
    <row r="15" spans="1:23" x14ac:dyDescent="0.25">
      <c r="A15" s="58" t="s">
        <v>75</v>
      </c>
      <c r="B15" s="59"/>
      <c r="C15" s="36" t="s">
        <v>14</v>
      </c>
      <c r="D15" s="48"/>
      <c r="E15" s="55"/>
      <c r="F15" s="112">
        <v>17.5</v>
      </c>
      <c r="G15" s="113"/>
      <c r="H15" s="105"/>
      <c r="I15" s="106"/>
      <c r="J15" s="112">
        <v>29</v>
      </c>
      <c r="K15" s="113"/>
      <c r="L15" s="105"/>
      <c r="M15" s="106"/>
      <c r="N15" s="112">
        <v>40.5</v>
      </c>
      <c r="O15" s="113"/>
      <c r="P15" s="55"/>
      <c r="Q15" s="112">
        <v>52</v>
      </c>
      <c r="R15" s="113"/>
      <c r="S15" s="56"/>
      <c r="T15" s="112"/>
      <c r="U15" s="113"/>
      <c r="V15" s="121">
        <f t="shared" si="0"/>
        <v>0</v>
      </c>
      <c r="W15" s="122"/>
    </row>
    <row r="16" spans="1:23" x14ac:dyDescent="0.25">
      <c r="A16" s="81" t="s">
        <v>76</v>
      </c>
      <c r="B16" s="82"/>
      <c r="C16" s="83" t="s">
        <v>15</v>
      </c>
      <c r="D16" s="84"/>
      <c r="E16" s="86"/>
      <c r="F16" s="103">
        <v>25</v>
      </c>
      <c r="G16" s="104"/>
      <c r="H16" s="107"/>
      <c r="I16" s="108"/>
      <c r="J16" s="103">
        <v>42.8</v>
      </c>
      <c r="K16" s="104"/>
      <c r="L16" s="107"/>
      <c r="M16" s="108"/>
      <c r="N16" s="103">
        <v>57.4</v>
      </c>
      <c r="O16" s="104"/>
      <c r="P16" s="86"/>
      <c r="Q16" s="103">
        <v>74.3</v>
      </c>
      <c r="R16" s="104"/>
      <c r="S16" s="85"/>
      <c r="T16" s="103"/>
      <c r="U16" s="104"/>
      <c r="V16" s="114">
        <f t="shared" si="0"/>
        <v>0</v>
      </c>
      <c r="W16" s="115"/>
    </row>
    <row r="17" spans="1:23" x14ac:dyDescent="0.25">
      <c r="A17" s="58" t="s">
        <v>77</v>
      </c>
      <c r="B17" s="59"/>
      <c r="C17" s="36" t="s">
        <v>16</v>
      </c>
      <c r="D17" s="48"/>
      <c r="E17" s="56"/>
      <c r="F17" s="112">
        <v>25</v>
      </c>
      <c r="G17" s="113"/>
      <c r="H17" s="105"/>
      <c r="I17" s="106"/>
      <c r="J17" s="112">
        <v>42.8</v>
      </c>
      <c r="K17" s="113"/>
      <c r="L17" s="105"/>
      <c r="M17" s="106"/>
      <c r="N17" s="112">
        <v>57.4</v>
      </c>
      <c r="O17" s="113"/>
      <c r="P17" s="56"/>
      <c r="Q17" s="112">
        <v>74.3</v>
      </c>
      <c r="R17" s="113"/>
      <c r="S17" s="56"/>
      <c r="T17" s="112"/>
      <c r="U17" s="113"/>
      <c r="V17" s="121">
        <f t="shared" si="0"/>
        <v>0</v>
      </c>
      <c r="W17" s="122"/>
    </row>
    <row r="18" spans="1:23" x14ac:dyDescent="0.25">
      <c r="A18" s="81" t="s">
        <v>78</v>
      </c>
      <c r="B18" s="82"/>
      <c r="C18" s="83" t="s">
        <v>17</v>
      </c>
      <c r="D18" s="84"/>
      <c r="E18" s="85"/>
      <c r="F18" s="103">
        <v>17.5</v>
      </c>
      <c r="G18" s="104"/>
      <c r="H18" s="107"/>
      <c r="I18" s="108"/>
      <c r="J18" s="103">
        <v>29</v>
      </c>
      <c r="K18" s="104"/>
      <c r="L18" s="107"/>
      <c r="M18" s="108"/>
      <c r="N18" s="103">
        <v>40.5</v>
      </c>
      <c r="O18" s="104"/>
      <c r="P18" s="85"/>
      <c r="Q18" s="103">
        <v>52</v>
      </c>
      <c r="R18" s="104"/>
      <c r="S18" s="85"/>
      <c r="T18" s="103"/>
      <c r="U18" s="104"/>
      <c r="V18" s="114">
        <f t="shared" si="0"/>
        <v>0</v>
      </c>
      <c r="W18" s="115"/>
    </row>
    <row r="19" spans="1:23" x14ac:dyDescent="0.25">
      <c r="A19" s="58" t="s">
        <v>79</v>
      </c>
      <c r="B19" s="59"/>
      <c r="C19" s="36" t="s">
        <v>18</v>
      </c>
      <c r="D19" s="48"/>
      <c r="E19" s="56"/>
      <c r="F19" s="112">
        <v>17.5</v>
      </c>
      <c r="G19" s="113"/>
      <c r="H19" s="105"/>
      <c r="I19" s="106"/>
      <c r="J19" s="112">
        <v>29</v>
      </c>
      <c r="K19" s="113"/>
      <c r="L19" s="105"/>
      <c r="M19" s="106"/>
      <c r="N19" s="112">
        <v>40.5</v>
      </c>
      <c r="O19" s="113"/>
      <c r="P19" s="56"/>
      <c r="Q19" s="112">
        <v>52</v>
      </c>
      <c r="R19" s="113"/>
      <c r="S19" s="56"/>
      <c r="T19" s="112"/>
      <c r="U19" s="113"/>
      <c r="V19" s="121">
        <f t="shared" si="0"/>
        <v>0</v>
      </c>
      <c r="W19" s="122"/>
    </row>
    <row r="20" spans="1:23" x14ac:dyDescent="0.25">
      <c r="A20" s="81" t="s">
        <v>80</v>
      </c>
      <c r="B20" s="82"/>
      <c r="C20" s="83" t="s">
        <v>19</v>
      </c>
      <c r="D20" s="84"/>
      <c r="E20" s="85"/>
      <c r="F20" s="103">
        <v>25</v>
      </c>
      <c r="G20" s="104"/>
      <c r="H20" s="107"/>
      <c r="I20" s="108"/>
      <c r="J20" s="103">
        <v>42.8</v>
      </c>
      <c r="K20" s="104"/>
      <c r="L20" s="107"/>
      <c r="M20" s="108"/>
      <c r="N20" s="103">
        <v>57.4</v>
      </c>
      <c r="O20" s="104"/>
      <c r="P20" s="85"/>
      <c r="Q20" s="103">
        <v>74.3</v>
      </c>
      <c r="R20" s="104"/>
      <c r="S20" s="85"/>
      <c r="T20" s="103"/>
      <c r="U20" s="104"/>
      <c r="V20" s="114">
        <f t="shared" si="0"/>
        <v>0</v>
      </c>
      <c r="W20" s="115"/>
    </row>
    <row r="21" spans="1:23" x14ac:dyDescent="0.25">
      <c r="A21" s="58" t="s">
        <v>81</v>
      </c>
      <c r="B21" s="59"/>
      <c r="C21" s="36" t="s">
        <v>20</v>
      </c>
      <c r="D21" s="48"/>
      <c r="E21" s="56"/>
      <c r="F21" s="112">
        <v>25</v>
      </c>
      <c r="G21" s="113"/>
      <c r="H21" s="105"/>
      <c r="I21" s="106"/>
      <c r="J21" s="112">
        <v>42.8</v>
      </c>
      <c r="K21" s="113"/>
      <c r="L21" s="105"/>
      <c r="M21" s="106"/>
      <c r="N21" s="112">
        <v>57.4</v>
      </c>
      <c r="O21" s="113"/>
      <c r="P21" s="56"/>
      <c r="Q21" s="112">
        <v>74.3</v>
      </c>
      <c r="R21" s="113"/>
      <c r="S21" s="56"/>
      <c r="T21" s="112"/>
      <c r="U21" s="113"/>
      <c r="V21" s="121">
        <f t="shared" si="0"/>
        <v>0</v>
      </c>
      <c r="W21" s="122"/>
    </row>
    <row r="22" spans="1:23" x14ac:dyDescent="0.25">
      <c r="A22" s="81" t="s">
        <v>82</v>
      </c>
      <c r="B22" s="82"/>
      <c r="C22" s="83" t="s">
        <v>21</v>
      </c>
      <c r="D22" s="84"/>
      <c r="E22" s="85"/>
      <c r="F22" s="103">
        <v>17.5</v>
      </c>
      <c r="G22" s="104"/>
      <c r="H22" s="107"/>
      <c r="I22" s="108"/>
      <c r="J22" s="103">
        <v>29</v>
      </c>
      <c r="K22" s="104"/>
      <c r="L22" s="107"/>
      <c r="M22" s="108"/>
      <c r="N22" s="103">
        <v>40.5</v>
      </c>
      <c r="O22" s="104"/>
      <c r="P22" s="85"/>
      <c r="Q22" s="103">
        <v>52</v>
      </c>
      <c r="R22" s="104"/>
      <c r="S22" s="85"/>
      <c r="T22" s="103"/>
      <c r="U22" s="104"/>
      <c r="V22" s="114">
        <f t="shared" si="0"/>
        <v>0</v>
      </c>
      <c r="W22" s="115"/>
    </row>
    <row r="23" spans="1:23" x14ac:dyDescent="0.25">
      <c r="A23" s="58" t="s">
        <v>83</v>
      </c>
      <c r="B23" s="59"/>
      <c r="C23" s="36" t="s">
        <v>22</v>
      </c>
      <c r="D23" s="48"/>
      <c r="E23" s="56"/>
      <c r="F23" s="112">
        <v>25</v>
      </c>
      <c r="G23" s="113"/>
      <c r="H23" s="105"/>
      <c r="I23" s="106"/>
      <c r="J23" s="112">
        <v>42.8</v>
      </c>
      <c r="K23" s="113"/>
      <c r="L23" s="105"/>
      <c r="M23" s="106"/>
      <c r="N23" s="112">
        <v>57.4</v>
      </c>
      <c r="O23" s="113"/>
      <c r="P23" s="56"/>
      <c r="Q23" s="112">
        <v>74.3</v>
      </c>
      <c r="R23" s="113"/>
      <c r="S23" s="56"/>
      <c r="T23" s="112"/>
      <c r="U23" s="113"/>
      <c r="V23" s="121">
        <f t="shared" si="0"/>
        <v>0</v>
      </c>
      <c r="W23" s="122"/>
    </row>
    <row r="24" spans="1:23" x14ac:dyDescent="0.25">
      <c r="A24" s="81" t="s">
        <v>84</v>
      </c>
      <c r="B24" s="82"/>
      <c r="C24" s="83" t="s">
        <v>23</v>
      </c>
      <c r="D24" s="84"/>
      <c r="E24" s="85"/>
      <c r="F24" s="103">
        <v>31.5</v>
      </c>
      <c r="G24" s="104"/>
      <c r="H24" s="107"/>
      <c r="I24" s="108"/>
      <c r="J24" s="103">
        <v>48.5</v>
      </c>
      <c r="K24" s="104"/>
      <c r="L24" s="107"/>
      <c r="M24" s="108"/>
      <c r="N24" s="103">
        <v>74</v>
      </c>
      <c r="O24" s="104"/>
      <c r="P24" s="85"/>
      <c r="Q24" s="103">
        <v>88</v>
      </c>
      <c r="R24" s="104"/>
      <c r="S24" s="85"/>
      <c r="T24" s="103"/>
      <c r="U24" s="104"/>
      <c r="V24" s="114">
        <f t="shared" si="0"/>
        <v>0</v>
      </c>
      <c r="W24" s="115"/>
    </row>
    <row r="25" spans="1:23" x14ac:dyDescent="0.25">
      <c r="A25" s="58" t="s">
        <v>85</v>
      </c>
      <c r="B25" s="59"/>
      <c r="C25" s="36" t="s">
        <v>24</v>
      </c>
      <c r="D25" s="48"/>
      <c r="E25" s="56"/>
      <c r="F25" s="112">
        <v>21.3</v>
      </c>
      <c r="G25" s="113"/>
      <c r="H25" s="105"/>
      <c r="I25" s="106"/>
      <c r="J25" s="112">
        <v>29</v>
      </c>
      <c r="K25" s="113"/>
      <c r="L25" s="105"/>
      <c r="M25" s="106"/>
      <c r="N25" s="112">
        <v>40.5</v>
      </c>
      <c r="O25" s="113"/>
      <c r="P25" s="56"/>
      <c r="Q25" s="112">
        <v>52</v>
      </c>
      <c r="R25" s="113"/>
      <c r="S25" s="56"/>
      <c r="T25" s="112"/>
      <c r="U25" s="113"/>
      <c r="V25" s="121">
        <f t="shared" si="0"/>
        <v>0</v>
      </c>
      <c r="W25" s="122"/>
    </row>
    <row r="26" spans="1:23" x14ac:dyDescent="0.25">
      <c r="A26" s="81" t="s">
        <v>86</v>
      </c>
      <c r="B26" s="82"/>
      <c r="C26" s="83" t="s">
        <v>25</v>
      </c>
      <c r="D26" s="84"/>
      <c r="E26" s="85"/>
      <c r="F26" s="103">
        <v>22.5</v>
      </c>
      <c r="G26" s="104"/>
      <c r="H26" s="107"/>
      <c r="I26" s="108"/>
      <c r="J26" s="103">
        <v>31.5</v>
      </c>
      <c r="K26" s="104"/>
      <c r="L26" s="107"/>
      <c r="M26" s="108"/>
      <c r="N26" s="103">
        <v>45</v>
      </c>
      <c r="O26" s="104"/>
      <c r="P26" s="85"/>
      <c r="Q26" s="103">
        <v>58</v>
      </c>
      <c r="R26" s="104"/>
      <c r="S26" s="85"/>
      <c r="T26" s="103"/>
      <c r="U26" s="104"/>
      <c r="V26" s="114">
        <f t="shared" si="0"/>
        <v>0</v>
      </c>
      <c r="W26" s="115"/>
    </row>
    <row r="27" spans="1:23" x14ac:dyDescent="0.25">
      <c r="A27" s="58" t="s">
        <v>87</v>
      </c>
      <c r="B27" s="59"/>
      <c r="C27" s="36" t="s">
        <v>26</v>
      </c>
      <c r="D27" s="48"/>
      <c r="E27" s="56"/>
      <c r="F27" s="112">
        <v>22.5</v>
      </c>
      <c r="G27" s="113"/>
      <c r="H27" s="105"/>
      <c r="I27" s="106"/>
      <c r="J27" s="112">
        <v>31.5</v>
      </c>
      <c r="K27" s="113"/>
      <c r="L27" s="105"/>
      <c r="M27" s="106"/>
      <c r="N27" s="112">
        <v>45</v>
      </c>
      <c r="O27" s="113"/>
      <c r="P27" s="56"/>
      <c r="Q27" s="112">
        <v>58</v>
      </c>
      <c r="R27" s="113"/>
      <c r="S27" s="56"/>
      <c r="T27" s="112"/>
      <c r="U27" s="113"/>
      <c r="V27" s="121">
        <f t="shared" si="0"/>
        <v>0</v>
      </c>
      <c r="W27" s="122"/>
    </row>
    <row r="28" spans="1:23" x14ac:dyDescent="0.25">
      <c r="A28" s="81" t="s">
        <v>88</v>
      </c>
      <c r="B28" s="82"/>
      <c r="C28" s="83" t="s">
        <v>27</v>
      </c>
      <c r="D28" s="84"/>
      <c r="E28" s="85"/>
      <c r="F28" s="103">
        <v>42</v>
      </c>
      <c r="G28" s="104"/>
      <c r="H28" s="107"/>
      <c r="I28" s="108"/>
      <c r="J28" s="103">
        <v>69.599999999999994</v>
      </c>
      <c r="K28" s="104"/>
      <c r="L28" s="107"/>
      <c r="M28" s="108"/>
      <c r="N28" s="103">
        <v>111</v>
      </c>
      <c r="O28" s="104"/>
      <c r="P28" s="85"/>
      <c r="Q28" s="103">
        <v>160.4</v>
      </c>
      <c r="R28" s="104"/>
      <c r="S28" s="85"/>
      <c r="T28" s="103"/>
      <c r="U28" s="104"/>
      <c r="V28" s="114">
        <f t="shared" si="0"/>
        <v>0</v>
      </c>
      <c r="W28" s="115"/>
    </row>
    <row r="29" spans="1:23" x14ac:dyDescent="0.25">
      <c r="A29" s="58" t="s">
        <v>89</v>
      </c>
      <c r="B29" s="59"/>
      <c r="C29" s="36" t="s">
        <v>28</v>
      </c>
      <c r="D29" s="48"/>
      <c r="E29" s="56"/>
      <c r="F29" s="112">
        <v>17.5</v>
      </c>
      <c r="G29" s="113"/>
      <c r="H29" s="105"/>
      <c r="I29" s="106"/>
      <c r="J29" s="112">
        <v>29</v>
      </c>
      <c r="K29" s="113"/>
      <c r="L29" s="105"/>
      <c r="M29" s="106"/>
      <c r="N29" s="112">
        <v>40.5</v>
      </c>
      <c r="O29" s="113"/>
      <c r="P29" s="56"/>
      <c r="Q29" s="112">
        <v>52</v>
      </c>
      <c r="R29" s="113"/>
      <c r="S29" s="56"/>
      <c r="T29" s="112"/>
      <c r="U29" s="113"/>
      <c r="V29" s="121">
        <f t="shared" si="0"/>
        <v>0</v>
      </c>
      <c r="W29" s="122"/>
    </row>
    <row r="30" spans="1:23" x14ac:dyDescent="0.25">
      <c r="A30" s="81" t="s">
        <v>90</v>
      </c>
      <c r="B30" s="82"/>
      <c r="C30" s="83" t="s">
        <v>29</v>
      </c>
      <c r="D30" s="84"/>
      <c r="E30" s="85"/>
      <c r="F30" s="103">
        <v>17.5</v>
      </c>
      <c r="G30" s="104"/>
      <c r="H30" s="107"/>
      <c r="I30" s="108"/>
      <c r="J30" s="103">
        <v>29</v>
      </c>
      <c r="K30" s="104"/>
      <c r="L30" s="107"/>
      <c r="M30" s="108"/>
      <c r="N30" s="103">
        <v>40.5</v>
      </c>
      <c r="O30" s="104"/>
      <c r="P30" s="85"/>
      <c r="Q30" s="103">
        <v>52</v>
      </c>
      <c r="R30" s="104"/>
      <c r="S30" s="85"/>
      <c r="T30" s="103"/>
      <c r="U30" s="104"/>
      <c r="V30" s="114">
        <f>(E30*F30)+(H30*J30)+(L30*N30)+(P30*Q30)+(S30*T30)</f>
        <v>0</v>
      </c>
      <c r="W30" s="115"/>
    </row>
    <row r="31" spans="1:23" x14ac:dyDescent="0.25">
      <c r="A31" s="58" t="s">
        <v>91</v>
      </c>
      <c r="B31" s="59"/>
      <c r="C31" s="36" t="s">
        <v>30</v>
      </c>
      <c r="D31" s="48"/>
      <c r="E31" s="56"/>
      <c r="F31" s="158">
        <v>26.1</v>
      </c>
      <c r="G31" s="159"/>
      <c r="H31" s="105"/>
      <c r="I31" s="106"/>
      <c r="J31" s="112">
        <v>39</v>
      </c>
      <c r="K31" s="113"/>
      <c r="L31" s="105"/>
      <c r="M31" s="106"/>
      <c r="N31" s="112">
        <v>53.3</v>
      </c>
      <c r="O31" s="113"/>
      <c r="P31" s="55"/>
      <c r="Q31" s="112">
        <v>71.5</v>
      </c>
      <c r="R31" s="113"/>
      <c r="S31" s="56"/>
      <c r="T31" s="112"/>
      <c r="U31" s="113"/>
      <c r="V31" s="121">
        <f t="shared" ref="V31:V38" si="1">(E31*F31)+(H31*J31)+(L31*N31)+(P31*Q31)+(S31*T31)</f>
        <v>0</v>
      </c>
      <c r="W31" s="122"/>
    </row>
    <row r="32" spans="1:23" x14ac:dyDescent="0.25">
      <c r="A32" s="81" t="s">
        <v>92</v>
      </c>
      <c r="B32" s="82"/>
      <c r="C32" s="83" t="s">
        <v>31</v>
      </c>
      <c r="D32" s="84"/>
      <c r="E32" s="85"/>
      <c r="F32" s="103">
        <v>17.5</v>
      </c>
      <c r="G32" s="104"/>
      <c r="H32" s="107"/>
      <c r="I32" s="108"/>
      <c r="J32" s="103">
        <v>29</v>
      </c>
      <c r="K32" s="104"/>
      <c r="L32" s="107"/>
      <c r="M32" s="108"/>
      <c r="N32" s="103">
        <v>40.5</v>
      </c>
      <c r="O32" s="104"/>
      <c r="P32" s="85"/>
      <c r="Q32" s="103">
        <v>52</v>
      </c>
      <c r="R32" s="104"/>
      <c r="S32" s="85"/>
      <c r="T32" s="103"/>
      <c r="U32" s="104"/>
      <c r="V32" s="114">
        <f t="shared" si="1"/>
        <v>0</v>
      </c>
      <c r="W32" s="115"/>
    </row>
    <row r="33" spans="1:23" x14ac:dyDescent="0.25">
      <c r="A33" s="58" t="s">
        <v>93</v>
      </c>
      <c r="B33" s="59"/>
      <c r="C33" s="36" t="s">
        <v>32</v>
      </c>
      <c r="D33" s="48"/>
      <c r="E33" s="56"/>
      <c r="F33" s="112">
        <v>17.5</v>
      </c>
      <c r="G33" s="113"/>
      <c r="H33" s="105"/>
      <c r="I33" s="106"/>
      <c r="J33" s="112">
        <v>29</v>
      </c>
      <c r="K33" s="113"/>
      <c r="L33" s="105"/>
      <c r="M33" s="106"/>
      <c r="N33" s="112">
        <v>40.5</v>
      </c>
      <c r="O33" s="113"/>
      <c r="P33" s="56"/>
      <c r="Q33" s="112">
        <v>52</v>
      </c>
      <c r="R33" s="113"/>
      <c r="S33" s="56"/>
      <c r="T33" s="112"/>
      <c r="U33" s="113"/>
      <c r="V33" s="121">
        <f t="shared" si="1"/>
        <v>0</v>
      </c>
      <c r="W33" s="122"/>
    </row>
    <row r="34" spans="1:23" x14ac:dyDescent="0.25">
      <c r="A34" s="81" t="s">
        <v>94</v>
      </c>
      <c r="B34" s="82"/>
      <c r="C34" s="83" t="s">
        <v>67</v>
      </c>
      <c r="D34" s="84"/>
      <c r="E34" s="85"/>
      <c r="F34" s="103">
        <v>22.5</v>
      </c>
      <c r="G34" s="104"/>
      <c r="H34" s="107"/>
      <c r="I34" s="108"/>
      <c r="J34" s="103">
        <v>31.5</v>
      </c>
      <c r="K34" s="104"/>
      <c r="L34" s="107"/>
      <c r="M34" s="108"/>
      <c r="N34" s="103">
        <v>45</v>
      </c>
      <c r="O34" s="104"/>
      <c r="P34" s="85"/>
      <c r="Q34" s="103">
        <v>58</v>
      </c>
      <c r="R34" s="104"/>
      <c r="S34" s="85"/>
      <c r="T34" s="103"/>
      <c r="U34" s="104"/>
      <c r="V34" s="114">
        <f t="shared" si="1"/>
        <v>0</v>
      </c>
      <c r="W34" s="115"/>
    </row>
    <row r="35" spans="1:23" x14ac:dyDescent="0.25">
      <c r="A35" s="58" t="s">
        <v>95</v>
      </c>
      <c r="B35" s="59"/>
      <c r="C35" s="36" t="s">
        <v>62</v>
      </c>
      <c r="D35" s="48"/>
      <c r="E35" s="56"/>
      <c r="F35" s="112">
        <v>22.5</v>
      </c>
      <c r="G35" s="113"/>
      <c r="H35" s="105"/>
      <c r="I35" s="106"/>
      <c r="J35" s="112">
        <v>31.5</v>
      </c>
      <c r="K35" s="113"/>
      <c r="L35" s="105"/>
      <c r="M35" s="106"/>
      <c r="N35" s="112">
        <v>45</v>
      </c>
      <c r="O35" s="113"/>
      <c r="P35" s="56"/>
      <c r="Q35" s="112">
        <v>58</v>
      </c>
      <c r="R35" s="113"/>
      <c r="S35" s="56"/>
      <c r="T35" s="112"/>
      <c r="U35" s="113"/>
      <c r="V35" s="121">
        <f t="shared" si="1"/>
        <v>0</v>
      </c>
      <c r="W35" s="122"/>
    </row>
    <row r="36" spans="1:23" x14ac:dyDescent="0.25">
      <c r="A36" s="81" t="s">
        <v>96</v>
      </c>
      <c r="B36" s="82"/>
      <c r="C36" s="83" t="s">
        <v>61</v>
      </c>
      <c r="D36" s="84"/>
      <c r="E36" s="85"/>
      <c r="F36" s="103">
        <v>17.5</v>
      </c>
      <c r="G36" s="104"/>
      <c r="H36" s="107"/>
      <c r="I36" s="108"/>
      <c r="J36" s="103">
        <v>29</v>
      </c>
      <c r="K36" s="104"/>
      <c r="L36" s="107"/>
      <c r="M36" s="108"/>
      <c r="N36" s="103">
        <v>40.5</v>
      </c>
      <c r="O36" s="104"/>
      <c r="P36" s="85"/>
      <c r="Q36" s="103">
        <v>52</v>
      </c>
      <c r="R36" s="104"/>
      <c r="S36" s="85"/>
      <c r="T36" s="103"/>
      <c r="U36" s="104"/>
      <c r="V36" s="114">
        <f t="shared" si="1"/>
        <v>0</v>
      </c>
      <c r="W36" s="115"/>
    </row>
    <row r="37" spans="1:23" x14ac:dyDescent="0.25">
      <c r="A37" s="58" t="s">
        <v>97</v>
      </c>
      <c r="B37" s="59"/>
      <c r="C37" s="36" t="s">
        <v>33</v>
      </c>
      <c r="D37" s="48"/>
      <c r="E37" s="56"/>
      <c r="F37" s="112">
        <v>22.5</v>
      </c>
      <c r="G37" s="113"/>
      <c r="H37" s="105"/>
      <c r="I37" s="106"/>
      <c r="J37" s="112">
        <v>31.5</v>
      </c>
      <c r="K37" s="113"/>
      <c r="L37" s="105"/>
      <c r="M37" s="106"/>
      <c r="N37" s="112">
        <v>45</v>
      </c>
      <c r="O37" s="113"/>
      <c r="P37" s="56"/>
      <c r="Q37" s="112">
        <v>58</v>
      </c>
      <c r="R37" s="113"/>
      <c r="S37" s="56"/>
      <c r="T37" s="112"/>
      <c r="U37" s="113"/>
      <c r="V37" s="121">
        <f t="shared" si="1"/>
        <v>0</v>
      </c>
      <c r="W37" s="122"/>
    </row>
    <row r="38" spans="1:23" x14ac:dyDescent="0.25">
      <c r="A38" s="81" t="s">
        <v>98</v>
      </c>
      <c r="B38" s="82"/>
      <c r="C38" s="83" t="s">
        <v>34</v>
      </c>
      <c r="D38" s="84"/>
      <c r="E38" s="85"/>
      <c r="F38" s="103">
        <v>17.5</v>
      </c>
      <c r="G38" s="104"/>
      <c r="H38" s="107"/>
      <c r="I38" s="108"/>
      <c r="J38" s="103">
        <v>29</v>
      </c>
      <c r="K38" s="104"/>
      <c r="L38" s="107"/>
      <c r="M38" s="108"/>
      <c r="N38" s="103">
        <v>40.5</v>
      </c>
      <c r="O38" s="104"/>
      <c r="P38" s="85"/>
      <c r="Q38" s="103">
        <v>52</v>
      </c>
      <c r="R38" s="104"/>
      <c r="S38" s="85"/>
      <c r="T38" s="103"/>
      <c r="U38" s="104"/>
      <c r="V38" s="114">
        <f t="shared" si="1"/>
        <v>0</v>
      </c>
      <c r="W38" s="115"/>
    </row>
    <row r="39" spans="1:23" ht="15" customHeight="1" x14ac:dyDescent="0.25">
      <c r="A39" s="109" t="s">
        <v>54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1"/>
    </row>
    <row r="40" spans="1:23" x14ac:dyDescent="0.25">
      <c r="A40" s="58" t="s">
        <v>99</v>
      </c>
      <c r="B40" s="59"/>
      <c r="C40" s="36" t="s">
        <v>35</v>
      </c>
      <c r="D40" s="48"/>
      <c r="E40" s="56"/>
      <c r="F40" s="112">
        <v>25</v>
      </c>
      <c r="G40" s="113"/>
      <c r="H40" s="105"/>
      <c r="I40" s="106"/>
      <c r="J40" s="112">
        <v>42.8</v>
      </c>
      <c r="K40" s="113"/>
      <c r="L40" s="105"/>
      <c r="M40" s="106"/>
      <c r="N40" s="112">
        <v>59</v>
      </c>
      <c r="O40" s="113"/>
      <c r="P40" s="56"/>
      <c r="Q40" s="112">
        <v>74.3</v>
      </c>
      <c r="R40" s="113"/>
      <c r="S40" s="56"/>
      <c r="T40" s="112">
        <v>108.1</v>
      </c>
      <c r="U40" s="113"/>
      <c r="V40" s="121">
        <f t="shared" ref="V40" si="2">(E40*F40)+(H40*J40)+(L40*N40)+(P40*Q40)+(S40*T40)</f>
        <v>0</v>
      </c>
      <c r="W40" s="122"/>
    </row>
    <row r="41" spans="1:23" x14ac:dyDescent="0.25">
      <c r="A41" s="81" t="s">
        <v>100</v>
      </c>
      <c r="B41" s="82"/>
      <c r="C41" s="83" t="s">
        <v>36</v>
      </c>
      <c r="D41" s="84"/>
      <c r="E41" s="85"/>
      <c r="F41" s="103">
        <v>22.5</v>
      </c>
      <c r="G41" s="104"/>
      <c r="H41" s="107"/>
      <c r="I41" s="108"/>
      <c r="J41" s="103">
        <v>38</v>
      </c>
      <c r="K41" s="104"/>
      <c r="L41" s="107"/>
      <c r="M41" s="108"/>
      <c r="N41" s="103">
        <v>52</v>
      </c>
      <c r="O41" s="104"/>
      <c r="P41" s="85"/>
      <c r="Q41" s="103">
        <v>67</v>
      </c>
      <c r="R41" s="104"/>
      <c r="S41" s="85"/>
      <c r="T41" s="103">
        <v>106</v>
      </c>
      <c r="U41" s="104"/>
      <c r="V41" s="114">
        <f t="shared" ref="V41:V52" si="3">(E41*F41)+(H41*J41)+(L41*N41)+(P41*Q41)+(S41*T41)</f>
        <v>0</v>
      </c>
      <c r="W41" s="115"/>
    </row>
    <row r="42" spans="1:23" x14ac:dyDescent="0.25">
      <c r="A42" s="58" t="s">
        <v>101</v>
      </c>
      <c r="B42" s="59"/>
      <c r="C42" s="36" t="s">
        <v>37</v>
      </c>
      <c r="D42" s="48"/>
      <c r="E42" s="56"/>
      <c r="F42" s="112">
        <v>25</v>
      </c>
      <c r="G42" s="113"/>
      <c r="H42" s="105"/>
      <c r="I42" s="106"/>
      <c r="J42" s="112">
        <v>42.8</v>
      </c>
      <c r="K42" s="113"/>
      <c r="L42" s="105"/>
      <c r="M42" s="106"/>
      <c r="N42" s="112">
        <v>59.5</v>
      </c>
      <c r="O42" s="113"/>
      <c r="P42" s="56"/>
      <c r="Q42" s="112">
        <v>74.3</v>
      </c>
      <c r="R42" s="113"/>
      <c r="S42" s="56"/>
      <c r="T42" s="112">
        <v>108.1</v>
      </c>
      <c r="U42" s="113"/>
      <c r="V42" s="121">
        <f t="shared" si="3"/>
        <v>0</v>
      </c>
      <c r="W42" s="122"/>
    </row>
    <row r="43" spans="1:23" x14ac:dyDescent="0.25">
      <c r="A43" s="81" t="s">
        <v>102</v>
      </c>
      <c r="B43" s="82"/>
      <c r="C43" s="83" t="s">
        <v>38</v>
      </c>
      <c r="D43" s="84"/>
      <c r="E43" s="85"/>
      <c r="F43" s="103">
        <v>25</v>
      </c>
      <c r="G43" s="104"/>
      <c r="H43" s="107"/>
      <c r="I43" s="108"/>
      <c r="J43" s="103">
        <v>42.8</v>
      </c>
      <c r="K43" s="104"/>
      <c r="L43" s="107"/>
      <c r="M43" s="108"/>
      <c r="N43" s="103">
        <v>59.5</v>
      </c>
      <c r="O43" s="104"/>
      <c r="P43" s="85"/>
      <c r="Q43" s="103">
        <v>74.3</v>
      </c>
      <c r="R43" s="104"/>
      <c r="S43" s="85"/>
      <c r="T43" s="103">
        <v>108.1</v>
      </c>
      <c r="U43" s="104"/>
      <c r="V43" s="114">
        <f t="shared" si="3"/>
        <v>0</v>
      </c>
      <c r="W43" s="115"/>
    </row>
    <row r="44" spans="1:23" x14ac:dyDescent="0.25">
      <c r="A44" s="58" t="s">
        <v>103</v>
      </c>
      <c r="B44" s="59"/>
      <c r="C44" s="36" t="s">
        <v>39</v>
      </c>
      <c r="D44" s="48"/>
      <c r="E44" s="56"/>
      <c r="F44" s="112">
        <v>30</v>
      </c>
      <c r="G44" s="113"/>
      <c r="H44" s="105"/>
      <c r="I44" s="106"/>
      <c r="J44" s="112">
        <v>44.2</v>
      </c>
      <c r="K44" s="113"/>
      <c r="L44" s="105"/>
      <c r="M44" s="106"/>
      <c r="N44" s="112">
        <v>67.5</v>
      </c>
      <c r="O44" s="113"/>
      <c r="P44" s="56"/>
      <c r="Q44" s="112">
        <v>90.6</v>
      </c>
      <c r="R44" s="113"/>
      <c r="S44" s="56"/>
      <c r="T44" s="112">
        <v>130</v>
      </c>
      <c r="U44" s="113"/>
      <c r="V44" s="121">
        <f t="shared" si="3"/>
        <v>0</v>
      </c>
      <c r="W44" s="122"/>
    </row>
    <row r="45" spans="1:23" x14ac:dyDescent="0.25">
      <c r="A45" s="81" t="s">
        <v>104</v>
      </c>
      <c r="B45" s="82"/>
      <c r="C45" s="83" t="s">
        <v>40</v>
      </c>
      <c r="D45" s="84"/>
      <c r="E45" s="85"/>
      <c r="F45" s="103">
        <v>33</v>
      </c>
      <c r="G45" s="104"/>
      <c r="H45" s="107"/>
      <c r="I45" s="108"/>
      <c r="J45" s="103">
        <v>48.5</v>
      </c>
      <c r="K45" s="104"/>
      <c r="L45" s="107"/>
      <c r="M45" s="108"/>
      <c r="N45" s="103">
        <v>77.5</v>
      </c>
      <c r="O45" s="104"/>
      <c r="P45" s="85"/>
      <c r="Q45" s="103">
        <v>100.7</v>
      </c>
      <c r="R45" s="104"/>
      <c r="S45" s="85"/>
      <c r="T45" s="103">
        <v>144</v>
      </c>
      <c r="U45" s="104"/>
      <c r="V45" s="114">
        <f t="shared" si="3"/>
        <v>0</v>
      </c>
      <c r="W45" s="115"/>
    </row>
    <row r="46" spans="1:23" x14ac:dyDescent="0.25">
      <c r="A46" s="58" t="s">
        <v>106</v>
      </c>
      <c r="B46" s="59"/>
      <c r="C46" s="36" t="s">
        <v>42</v>
      </c>
      <c r="D46" s="48"/>
      <c r="E46" s="56"/>
      <c r="F46" s="112">
        <v>27.5</v>
      </c>
      <c r="G46" s="113"/>
      <c r="H46" s="105"/>
      <c r="I46" s="106"/>
      <c r="J46" s="112">
        <v>44</v>
      </c>
      <c r="K46" s="113"/>
      <c r="L46" s="105"/>
      <c r="M46" s="106"/>
      <c r="N46" s="112">
        <v>68</v>
      </c>
      <c r="O46" s="113"/>
      <c r="P46" s="56"/>
      <c r="Q46" s="112">
        <v>80.5</v>
      </c>
      <c r="R46" s="113"/>
      <c r="S46" s="56"/>
      <c r="T46" s="112">
        <v>108.1</v>
      </c>
      <c r="U46" s="113"/>
      <c r="V46" s="121">
        <f>(E46*F46)+(H46*J46)+(L46*N46)+(P46*Q46)+(S46*T46)</f>
        <v>0</v>
      </c>
      <c r="W46" s="122"/>
    </row>
    <row r="47" spans="1:23" x14ac:dyDescent="0.25">
      <c r="A47" s="81" t="s">
        <v>105</v>
      </c>
      <c r="B47" s="82"/>
      <c r="C47" s="83" t="s">
        <v>41</v>
      </c>
      <c r="D47" s="84"/>
      <c r="E47" s="85"/>
      <c r="F47" s="103">
        <v>27.5</v>
      </c>
      <c r="G47" s="104"/>
      <c r="H47" s="107"/>
      <c r="I47" s="108"/>
      <c r="J47" s="103">
        <v>42.8</v>
      </c>
      <c r="K47" s="104"/>
      <c r="L47" s="107"/>
      <c r="M47" s="108"/>
      <c r="N47" s="103">
        <v>68</v>
      </c>
      <c r="O47" s="104"/>
      <c r="P47" s="85"/>
      <c r="Q47" s="103">
        <v>78.5</v>
      </c>
      <c r="R47" s="104"/>
      <c r="S47" s="85"/>
      <c r="T47" s="103">
        <v>108.1</v>
      </c>
      <c r="U47" s="104"/>
      <c r="V47" s="114">
        <f t="shared" si="3"/>
        <v>0</v>
      </c>
      <c r="W47" s="115"/>
    </row>
    <row r="48" spans="1:23" x14ac:dyDescent="0.25">
      <c r="A48" s="58" t="s">
        <v>107</v>
      </c>
      <c r="B48" s="59"/>
      <c r="C48" s="36" t="s">
        <v>59</v>
      </c>
      <c r="D48" s="48"/>
      <c r="E48" s="56"/>
      <c r="F48" s="112">
        <v>22.5</v>
      </c>
      <c r="G48" s="113"/>
      <c r="H48" s="105"/>
      <c r="I48" s="106"/>
      <c r="J48" s="112">
        <v>38</v>
      </c>
      <c r="K48" s="113"/>
      <c r="L48" s="105"/>
      <c r="M48" s="106"/>
      <c r="N48" s="112">
        <v>52</v>
      </c>
      <c r="O48" s="113"/>
      <c r="P48" s="56"/>
      <c r="Q48" s="112">
        <v>67</v>
      </c>
      <c r="R48" s="113"/>
      <c r="S48" s="56"/>
      <c r="T48" s="112">
        <v>100</v>
      </c>
      <c r="U48" s="113"/>
      <c r="V48" s="121">
        <f t="shared" si="3"/>
        <v>0</v>
      </c>
      <c r="W48" s="122"/>
    </row>
    <row r="49" spans="1:23" x14ac:dyDescent="0.25">
      <c r="A49" s="81" t="s">
        <v>108</v>
      </c>
      <c r="B49" s="82"/>
      <c r="C49" s="83" t="s">
        <v>43</v>
      </c>
      <c r="D49" s="84"/>
      <c r="E49" s="85"/>
      <c r="F49" s="103">
        <v>25</v>
      </c>
      <c r="G49" s="104"/>
      <c r="H49" s="107"/>
      <c r="I49" s="108"/>
      <c r="J49" s="103">
        <v>42.8</v>
      </c>
      <c r="K49" s="104"/>
      <c r="L49" s="107"/>
      <c r="M49" s="108"/>
      <c r="N49" s="103">
        <v>59.5</v>
      </c>
      <c r="O49" s="104"/>
      <c r="P49" s="85"/>
      <c r="Q49" s="103">
        <v>74.3</v>
      </c>
      <c r="R49" s="104"/>
      <c r="S49" s="85"/>
      <c r="T49" s="103">
        <v>108.1</v>
      </c>
      <c r="U49" s="104"/>
      <c r="V49" s="114">
        <f t="shared" si="3"/>
        <v>0</v>
      </c>
      <c r="W49" s="115"/>
    </row>
    <row r="50" spans="1:23" x14ac:dyDescent="0.25">
      <c r="A50" s="58" t="s">
        <v>109</v>
      </c>
      <c r="B50" s="59"/>
      <c r="C50" s="36" t="s">
        <v>44</v>
      </c>
      <c r="D50" s="48"/>
      <c r="E50" s="56"/>
      <c r="F50" s="112">
        <v>41.7</v>
      </c>
      <c r="G50" s="113"/>
      <c r="H50" s="105"/>
      <c r="I50" s="106"/>
      <c r="J50" s="112">
        <v>69.599999999999994</v>
      </c>
      <c r="K50" s="113"/>
      <c r="L50" s="105"/>
      <c r="M50" s="106"/>
      <c r="N50" s="112">
        <v>111</v>
      </c>
      <c r="O50" s="113"/>
      <c r="P50" s="56"/>
      <c r="Q50" s="112">
        <v>150.5</v>
      </c>
      <c r="R50" s="113"/>
      <c r="S50" s="56"/>
      <c r="T50" s="112">
        <v>230</v>
      </c>
      <c r="U50" s="113"/>
      <c r="V50" s="121">
        <f t="shared" si="3"/>
        <v>0</v>
      </c>
      <c r="W50" s="122"/>
    </row>
    <row r="51" spans="1:23" x14ac:dyDescent="0.25">
      <c r="A51" s="81" t="s">
        <v>110</v>
      </c>
      <c r="B51" s="82"/>
      <c r="C51" s="83" t="s">
        <v>45</v>
      </c>
      <c r="D51" s="84"/>
      <c r="E51" s="85"/>
      <c r="F51" s="103">
        <v>25</v>
      </c>
      <c r="G51" s="104"/>
      <c r="H51" s="107"/>
      <c r="I51" s="108"/>
      <c r="J51" s="103">
        <v>42.8</v>
      </c>
      <c r="K51" s="104"/>
      <c r="L51" s="107"/>
      <c r="M51" s="108"/>
      <c r="N51" s="103">
        <v>59.5</v>
      </c>
      <c r="O51" s="104"/>
      <c r="P51" s="85"/>
      <c r="Q51" s="103">
        <v>74.3</v>
      </c>
      <c r="R51" s="104"/>
      <c r="S51" s="85"/>
      <c r="T51" s="103">
        <v>108.1</v>
      </c>
      <c r="U51" s="104"/>
      <c r="V51" s="114">
        <f t="shared" si="3"/>
        <v>0</v>
      </c>
      <c r="W51" s="115"/>
    </row>
    <row r="52" spans="1:23" x14ac:dyDescent="0.25">
      <c r="A52" s="58" t="s">
        <v>111</v>
      </c>
      <c r="B52" s="59"/>
      <c r="C52" s="36" t="s">
        <v>46</v>
      </c>
      <c r="D52" s="48"/>
      <c r="E52" s="56"/>
      <c r="F52" s="112">
        <v>25</v>
      </c>
      <c r="G52" s="113"/>
      <c r="H52" s="105"/>
      <c r="I52" s="106"/>
      <c r="J52" s="112">
        <v>42.8</v>
      </c>
      <c r="K52" s="113"/>
      <c r="L52" s="105"/>
      <c r="M52" s="106"/>
      <c r="N52" s="112">
        <v>59.5</v>
      </c>
      <c r="O52" s="113"/>
      <c r="P52" s="56"/>
      <c r="Q52" s="112">
        <v>74.3</v>
      </c>
      <c r="R52" s="113"/>
      <c r="S52" s="56"/>
      <c r="T52" s="112">
        <v>108.1</v>
      </c>
      <c r="U52" s="113"/>
      <c r="V52" s="121">
        <f t="shared" si="3"/>
        <v>0</v>
      </c>
      <c r="W52" s="122"/>
    </row>
    <row r="53" spans="1:23" ht="15" customHeight="1" x14ac:dyDescent="0.25">
      <c r="A53" s="109" t="s">
        <v>55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1"/>
    </row>
    <row r="54" spans="1:23" x14ac:dyDescent="0.25">
      <c r="A54" s="58" t="s">
        <v>112</v>
      </c>
      <c r="B54" s="59"/>
      <c r="C54" s="36" t="s">
        <v>47</v>
      </c>
      <c r="D54" s="48"/>
      <c r="E54" s="56"/>
      <c r="F54" s="112">
        <v>27</v>
      </c>
      <c r="G54" s="113"/>
      <c r="H54" s="105"/>
      <c r="I54" s="106"/>
      <c r="J54" s="112">
        <v>42.8</v>
      </c>
      <c r="K54" s="113"/>
      <c r="L54" s="105"/>
      <c r="M54" s="106"/>
      <c r="N54" s="112">
        <v>57.4</v>
      </c>
      <c r="O54" s="113"/>
      <c r="P54" s="56"/>
      <c r="Q54" s="112">
        <v>74.3</v>
      </c>
      <c r="R54" s="113"/>
      <c r="S54" s="56"/>
      <c r="T54" s="112">
        <v>106.5</v>
      </c>
      <c r="U54" s="113"/>
      <c r="V54" s="121">
        <f t="shared" ref="V54" si="4">(E54*F54)+(H54*J54)+(L54*N54)+(P54*Q54)+(S54*T54)</f>
        <v>0</v>
      </c>
      <c r="W54" s="122"/>
    </row>
    <row r="55" spans="1:23" x14ac:dyDescent="0.25">
      <c r="A55" s="81" t="s">
        <v>113</v>
      </c>
      <c r="B55" s="82"/>
      <c r="C55" s="83" t="s">
        <v>68</v>
      </c>
      <c r="D55" s="84"/>
      <c r="E55" s="85"/>
      <c r="F55" s="103">
        <v>38</v>
      </c>
      <c r="G55" s="104"/>
      <c r="H55" s="107"/>
      <c r="I55" s="108"/>
      <c r="J55" s="103">
        <v>58.7</v>
      </c>
      <c r="K55" s="104"/>
      <c r="L55" s="107"/>
      <c r="M55" s="108"/>
      <c r="N55" s="103">
        <v>88</v>
      </c>
      <c r="O55" s="104"/>
      <c r="P55" s="85"/>
      <c r="Q55" s="103">
        <v>114.2</v>
      </c>
      <c r="R55" s="104"/>
      <c r="S55" s="85"/>
      <c r="T55" s="103">
        <v>189.8</v>
      </c>
      <c r="U55" s="104"/>
      <c r="V55" s="114">
        <f t="shared" ref="V55:V59" si="5">(E55*F55)+(H55*J55)+(L55*N55)+(P55*Q55)+(S55*T55)</f>
        <v>0</v>
      </c>
      <c r="W55" s="115"/>
    </row>
    <row r="56" spans="1:23" x14ac:dyDescent="0.25">
      <c r="A56" s="58" t="s">
        <v>114</v>
      </c>
      <c r="B56" s="59"/>
      <c r="C56" s="36" t="s">
        <v>49</v>
      </c>
      <c r="D56" s="48"/>
      <c r="E56" s="56"/>
      <c r="F56" s="112">
        <v>32</v>
      </c>
      <c r="G56" s="113"/>
      <c r="H56" s="105"/>
      <c r="I56" s="106"/>
      <c r="J56" s="112">
        <v>53</v>
      </c>
      <c r="K56" s="113"/>
      <c r="L56" s="105"/>
      <c r="M56" s="106"/>
      <c r="N56" s="112">
        <v>80</v>
      </c>
      <c r="O56" s="113"/>
      <c r="P56" s="56"/>
      <c r="Q56" s="112">
        <v>103.9</v>
      </c>
      <c r="R56" s="113"/>
      <c r="S56" s="56"/>
      <c r="T56" s="112">
        <v>142.69999999999999</v>
      </c>
      <c r="U56" s="113"/>
      <c r="V56" s="121">
        <f>(E56*F56)+(H56*J56)+(L56*N56)+(P56*Q56)+(S56*T56)</f>
        <v>0</v>
      </c>
      <c r="W56" s="122"/>
    </row>
    <row r="57" spans="1:23" x14ac:dyDescent="0.25">
      <c r="A57" s="81" t="s">
        <v>115</v>
      </c>
      <c r="B57" s="82"/>
      <c r="C57" s="83" t="s">
        <v>66</v>
      </c>
      <c r="D57" s="84"/>
      <c r="E57" s="85"/>
      <c r="F57" s="103">
        <v>42.7</v>
      </c>
      <c r="G57" s="104"/>
      <c r="H57" s="107"/>
      <c r="I57" s="108"/>
      <c r="J57" s="103">
        <v>58.7</v>
      </c>
      <c r="K57" s="104"/>
      <c r="L57" s="107"/>
      <c r="M57" s="108"/>
      <c r="N57" s="103">
        <v>88</v>
      </c>
      <c r="O57" s="104"/>
      <c r="P57" s="85"/>
      <c r="Q57" s="103">
        <v>114.2</v>
      </c>
      <c r="R57" s="104"/>
      <c r="S57" s="85"/>
      <c r="T57" s="103">
        <v>189.8</v>
      </c>
      <c r="U57" s="104"/>
      <c r="V57" s="114">
        <f t="shared" si="5"/>
        <v>0</v>
      </c>
      <c r="W57" s="115"/>
    </row>
    <row r="58" spans="1:23" x14ac:dyDescent="0.25">
      <c r="A58" s="58" t="s">
        <v>116</v>
      </c>
      <c r="B58" s="59"/>
      <c r="C58" s="36" t="s">
        <v>48</v>
      </c>
      <c r="D58" s="48"/>
      <c r="E58" s="56"/>
      <c r="F58" s="112">
        <v>27</v>
      </c>
      <c r="G58" s="113"/>
      <c r="H58" s="105"/>
      <c r="I58" s="106"/>
      <c r="J58" s="112">
        <v>39</v>
      </c>
      <c r="K58" s="113"/>
      <c r="L58" s="105"/>
      <c r="M58" s="106"/>
      <c r="N58" s="112">
        <v>53.3</v>
      </c>
      <c r="O58" s="113"/>
      <c r="P58" s="56"/>
      <c r="Q58" s="112">
        <v>71.5</v>
      </c>
      <c r="R58" s="113"/>
      <c r="S58" s="56"/>
      <c r="T58" s="112">
        <v>115.7</v>
      </c>
      <c r="U58" s="113"/>
      <c r="V58" s="121">
        <f t="shared" si="5"/>
        <v>0</v>
      </c>
      <c r="W58" s="122"/>
    </row>
    <row r="59" spans="1:23" x14ac:dyDescent="0.25">
      <c r="A59" s="74"/>
      <c r="B59" s="75"/>
      <c r="C59" s="76"/>
      <c r="D59" s="51"/>
      <c r="E59" s="77">
        <f>SUM(E13:E38)+SUM(E40:E52)+SUM(E54:E58)</f>
        <v>0</v>
      </c>
      <c r="F59" s="127"/>
      <c r="G59" s="128"/>
      <c r="H59" s="125">
        <f>SUM(H13:H38)+SUM(H40:H52)+SUM(H54:H58)</f>
        <v>0</v>
      </c>
      <c r="I59" s="126"/>
      <c r="J59" s="127"/>
      <c r="K59" s="128"/>
      <c r="L59" s="125">
        <f>SUM(L13:L38)+SUM(L40:L52)+SUM(L54:L58)</f>
        <v>0</v>
      </c>
      <c r="M59" s="126"/>
      <c r="N59" s="129"/>
      <c r="O59" s="130"/>
      <c r="P59" s="77">
        <f>SUM(P13:P38)+SUM(P40:P52)+SUM(P54:P58)</f>
        <v>0</v>
      </c>
      <c r="Q59" s="127"/>
      <c r="R59" s="128"/>
      <c r="S59" s="77">
        <f>SUM(S13:S38)+SUM(S40:S52)+SUM(S54:S58)</f>
        <v>0</v>
      </c>
      <c r="T59" s="127"/>
      <c r="U59" s="128"/>
      <c r="V59" s="154">
        <f t="shared" si="5"/>
        <v>0</v>
      </c>
      <c r="W59" s="155"/>
    </row>
    <row r="60" spans="1:23" x14ac:dyDescent="0.25">
      <c r="A60" s="15" t="s">
        <v>11</v>
      </c>
      <c r="B60" s="15"/>
      <c r="C60" s="5"/>
      <c r="D60" s="5"/>
      <c r="M60" s="70"/>
      <c r="N60" s="71" t="s">
        <v>72</v>
      </c>
      <c r="O60" s="72"/>
      <c r="P60" s="73"/>
      <c r="Q60" s="72"/>
      <c r="R60" s="72"/>
      <c r="S60" s="73"/>
      <c r="T60" s="72"/>
      <c r="V60" s="140">
        <f>SUM(V13:V59)</f>
        <v>0</v>
      </c>
      <c r="W60" s="141"/>
    </row>
    <row r="61" spans="1:23" x14ac:dyDescent="0.25">
      <c r="C61" s="5"/>
      <c r="D61" s="5"/>
      <c r="K61" s="15"/>
      <c r="N61" s="10" t="s">
        <v>2</v>
      </c>
      <c r="O61" s="39"/>
      <c r="R61" s="39"/>
      <c r="U61" s="60"/>
      <c r="V61" s="154">
        <f>-V60*U61</f>
        <v>0</v>
      </c>
      <c r="W61" s="155"/>
    </row>
    <row r="62" spans="1:23" x14ac:dyDescent="0.25">
      <c r="A62" s="109" t="s">
        <v>10</v>
      </c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1"/>
    </row>
    <row r="63" spans="1:23" x14ac:dyDescent="0.25">
      <c r="A63" s="101" t="s">
        <v>119</v>
      </c>
      <c r="B63" s="102"/>
      <c r="C63" s="102"/>
      <c r="D63" s="102"/>
      <c r="E63" s="102"/>
      <c r="F63" s="102"/>
      <c r="G63" s="102"/>
      <c r="H63" s="102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52"/>
      <c r="T63" s="156">
        <v>14.5</v>
      </c>
      <c r="U63" s="157"/>
      <c r="V63" s="146">
        <f t="shared" ref="V63:V68" si="6">(E63*F63)+(H63*J63)+(L63*N63)+(S63*T63)</f>
        <v>0</v>
      </c>
      <c r="W63" s="147"/>
    </row>
    <row r="64" spans="1:23" x14ac:dyDescent="0.25">
      <c r="A64" s="87" t="s">
        <v>56</v>
      </c>
      <c r="B64" s="88"/>
      <c r="C64" s="88"/>
      <c r="D64" s="88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90"/>
      <c r="T64" s="138">
        <v>5</v>
      </c>
      <c r="U64" s="139"/>
      <c r="V64" s="114">
        <f t="shared" ref="V64" si="7">(E64*F64)+(H64*J64)+(L64*N64)+(S64*T64)</f>
        <v>0</v>
      </c>
      <c r="W64" s="115"/>
    </row>
    <row r="65" spans="1:23" x14ac:dyDescent="0.25">
      <c r="A65" s="38" t="s">
        <v>57</v>
      </c>
      <c r="B65" s="44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53"/>
      <c r="T65" s="152">
        <v>55</v>
      </c>
      <c r="U65" s="153"/>
      <c r="V65" s="121">
        <f t="shared" ref="V65:V67" si="8">(E65*F65)+(H65*J65)+(L65*N65)+(S65*T65)</f>
        <v>0</v>
      </c>
      <c r="W65" s="122"/>
    </row>
    <row r="66" spans="1:23" x14ac:dyDescent="0.25">
      <c r="A66" s="91" t="s">
        <v>71</v>
      </c>
      <c r="B66" s="92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90"/>
      <c r="T66" s="138">
        <v>6.5</v>
      </c>
      <c r="U66" s="139"/>
      <c r="V66" s="114">
        <f t="shared" ref="V66" si="9">(E66*F66)+(H66*J66)+(L66*N66)+(S66*T66)</f>
        <v>0</v>
      </c>
      <c r="W66" s="115"/>
    </row>
    <row r="67" spans="1:23" x14ac:dyDescent="0.25">
      <c r="A67" s="38" t="s">
        <v>60</v>
      </c>
      <c r="B67" s="44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53"/>
      <c r="T67" s="152"/>
      <c r="U67" s="153"/>
      <c r="V67" s="121">
        <f t="shared" si="8"/>
        <v>0</v>
      </c>
      <c r="W67" s="122"/>
    </row>
    <row r="68" spans="1:23" ht="15.75" thickBot="1" x14ac:dyDescent="0.3">
      <c r="A68" s="93" t="s">
        <v>10</v>
      </c>
      <c r="B68" s="94"/>
      <c r="C68" s="95"/>
      <c r="D68" s="95"/>
      <c r="E68" s="95"/>
      <c r="F68" s="95"/>
      <c r="G68" s="95"/>
      <c r="H68" s="95"/>
      <c r="I68" s="96"/>
      <c r="J68" s="96"/>
      <c r="K68" s="96"/>
      <c r="L68" s="96"/>
      <c r="M68" s="96"/>
      <c r="N68" s="97"/>
      <c r="O68" s="98"/>
      <c r="P68" s="97"/>
      <c r="Q68" s="97"/>
      <c r="R68" s="99"/>
      <c r="S68" s="100"/>
      <c r="T68" s="148"/>
      <c r="U68" s="149"/>
      <c r="V68" s="150">
        <f t="shared" si="6"/>
        <v>0</v>
      </c>
      <c r="W68" s="151"/>
    </row>
    <row r="69" spans="1:23" ht="15.75" thickBot="1" x14ac:dyDescent="0.3">
      <c r="A69" s="57" t="s">
        <v>120</v>
      </c>
      <c r="B69" s="57"/>
      <c r="C69" s="57"/>
      <c r="D69" s="42"/>
      <c r="K69" s="78"/>
      <c r="L69" s="79"/>
      <c r="M69" s="80"/>
      <c r="N69" s="54" t="s">
        <v>0</v>
      </c>
      <c r="O69" s="11"/>
      <c r="P69" s="9"/>
      <c r="Q69" s="11"/>
      <c r="R69" s="11"/>
      <c r="S69" s="9"/>
      <c r="T69" s="11"/>
      <c r="U69" s="11"/>
      <c r="V69" s="123">
        <f>SUM(V60:W61)+SUM(V63:W68)</f>
        <v>0</v>
      </c>
      <c r="W69" s="124"/>
    </row>
    <row r="70" spans="1:23" x14ac:dyDescent="0.25">
      <c r="A70" s="57" t="s">
        <v>118</v>
      </c>
      <c r="B70" s="57"/>
      <c r="C70" s="57"/>
      <c r="D70" s="42"/>
    </row>
    <row r="71" spans="1:23" x14ac:dyDescent="0.25">
      <c r="A71" s="12" t="s">
        <v>121</v>
      </c>
      <c r="B71" s="12"/>
      <c r="C71" s="14"/>
      <c r="D71" s="14"/>
      <c r="N71" s="3"/>
      <c r="O71" s="3"/>
      <c r="Q71" s="3"/>
      <c r="R71" s="3"/>
      <c r="V71" s="8"/>
    </row>
    <row r="72" spans="1:23" ht="10.5" customHeight="1" x14ac:dyDescent="0.25">
      <c r="J72" s="8"/>
      <c r="K72" s="8"/>
      <c r="V72" s="8"/>
    </row>
    <row r="73" spans="1:23" ht="15" customHeight="1" x14ac:dyDescent="0.25">
      <c r="A73" s="120" t="s">
        <v>58</v>
      </c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</row>
    <row r="74" spans="1:23" x14ac:dyDescent="0.25">
      <c r="A74" s="120"/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</row>
  </sheetData>
  <mergeCells count="393">
    <mergeCell ref="V33:W33"/>
    <mergeCell ref="N22:O22"/>
    <mergeCell ref="V27:W27"/>
    <mergeCell ref="J28:K28"/>
    <mergeCell ref="H29:I29"/>
    <mergeCell ref="T29:U29"/>
    <mergeCell ref="T30:U30"/>
    <mergeCell ref="V28:W28"/>
    <mergeCell ref="T28:U28"/>
    <mergeCell ref="T27:U27"/>
    <mergeCell ref="H24:I24"/>
    <mergeCell ref="L31:M31"/>
    <mergeCell ref="Q17:R17"/>
    <mergeCell ref="Q18:R18"/>
    <mergeCell ref="Q19:R19"/>
    <mergeCell ref="Q20:R20"/>
    <mergeCell ref="Q21:R21"/>
    <mergeCell ref="Q22:R22"/>
    <mergeCell ref="Q45:R45"/>
    <mergeCell ref="Q47:R47"/>
    <mergeCell ref="Q46:R46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42:R42"/>
    <mergeCell ref="Q43:R43"/>
    <mergeCell ref="V48:W48"/>
    <mergeCell ref="V50:W50"/>
    <mergeCell ref="V61:W61"/>
    <mergeCell ref="H55:I55"/>
    <mergeCell ref="J55:K55"/>
    <mergeCell ref="V55:W55"/>
    <mergeCell ref="J50:K50"/>
    <mergeCell ref="F35:G35"/>
    <mergeCell ref="H35:I35"/>
    <mergeCell ref="J35:K35"/>
    <mergeCell ref="N35:O35"/>
    <mergeCell ref="F36:G36"/>
    <mergeCell ref="H36:I36"/>
    <mergeCell ref="J36:K36"/>
    <mergeCell ref="N36:O36"/>
    <mergeCell ref="T35:U35"/>
    <mergeCell ref="T36:U36"/>
    <mergeCell ref="Q35:R35"/>
    <mergeCell ref="Q36:R36"/>
    <mergeCell ref="L35:M35"/>
    <mergeCell ref="L36:M36"/>
    <mergeCell ref="F37:G37"/>
    <mergeCell ref="T38:U38"/>
    <mergeCell ref="L38:M38"/>
    <mergeCell ref="T63:U63"/>
    <mergeCell ref="N48:O48"/>
    <mergeCell ref="T48:U48"/>
    <mergeCell ref="T50:U50"/>
    <mergeCell ref="N50:O50"/>
    <mergeCell ref="F50:G50"/>
    <mergeCell ref="F52:G52"/>
    <mergeCell ref="J52:K52"/>
    <mergeCell ref="N52:O52"/>
    <mergeCell ref="H51:I51"/>
    <mergeCell ref="H52:I52"/>
    <mergeCell ref="T52:U52"/>
    <mergeCell ref="T68:U68"/>
    <mergeCell ref="V68:W68"/>
    <mergeCell ref="T65:U65"/>
    <mergeCell ref="V65:W65"/>
    <mergeCell ref="A62:W62"/>
    <mergeCell ref="J54:K54"/>
    <mergeCell ref="T67:U67"/>
    <mergeCell ref="V67:W67"/>
    <mergeCell ref="F58:G58"/>
    <mergeCell ref="F54:G54"/>
    <mergeCell ref="F56:G56"/>
    <mergeCell ref="V63:W63"/>
    <mergeCell ref="V64:W64"/>
    <mergeCell ref="Q54:R54"/>
    <mergeCell ref="Q58:R58"/>
    <mergeCell ref="Q56:R56"/>
    <mergeCell ref="F57:G57"/>
    <mergeCell ref="H57:I57"/>
    <mergeCell ref="J57:K57"/>
    <mergeCell ref="N57:O57"/>
    <mergeCell ref="Q57:R57"/>
    <mergeCell ref="T57:U57"/>
    <mergeCell ref="V57:W57"/>
    <mergeCell ref="V59:W59"/>
    <mergeCell ref="V13:W13"/>
    <mergeCell ref="V14:W14"/>
    <mergeCell ref="V16:W16"/>
    <mergeCell ref="N25:O25"/>
    <mergeCell ref="V24:W24"/>
    <mergeCell ref="V25:W25"/>
    <mergeCell ref="J23:K23"/>
    <mergeCell ref="T21:U21"/>
    <mergeCell ref="T22:U22"/>
    <mergeCell ref="T23:U23"/>
    <mergeCell ref="T25:U25"/>
    <mergeCell ref="J17:K17"/>
    <mergeCell ref="N17:O17"/>
    <mergeCell ref="N21:O21"/>
    <mergeCell ref="V20:W20"/>
    <mergeCell ref="N13:O13"/>
    <mergeCell ref="N14:O14"/>
    <mergeCell ref="T14:U14"/>
    <mergeCell ref="T19:U19"/>
    <mergeCell ref="T20:U20"/>
    <mergeCell ref="J14:K14"/>
    <mergeCell ref="J25:K25"/>
    <mergeCell ref="J24:K24"/>
    <mergeCell ref="Q14:R14"/>
    <mergeCell ref="V11:W11"/>
    <mergeCell ref="T11:U11"/>
    <mergeCell ref="J13:K13"/>
    <mergeCell ref="F12:G12"/>
    <mergeCell ref="J12:K12"/>
    <mergeCell ref="V17:W17"/>
    <mergeCell ref="V21:W21"/>
    <mergeCell ref="V19:W19"/>
    <mergeCell ref="V12:W12"/>
    <mergeCell ref="V15:W15"/>
    <mergeCell ref="T13:U13"/>
    <mergeCell ref="J15:K15"/>
    <mergeCell ref="N15:O15"/>
    <mergeCell ref="T15:U15"/>
    <mergeCell ref="F18:G18"/>
    <mergeCell ref="J18:K18"/>
    <mergeCell ref="N18:O18"/>
    <mergeCell ref="T18:U18"/>
    <mergeCell ref="V18:W18"/>
    <mergeCell ref="F15:G15"/>
    <mergeCell ref="H11:I11"/>
    <mergeCell ref="H13:I13"/>
    <mergeCell ref="H14:I14"/>
    <mergeCell ref="F17:G17"/>
    <mergeCell ref="V26:W26"/>
    <mergeCell ref="V23:W23"/>
    <mergeCell ref="T24:U24"/>
    <mergeCell ref="J21:K21"/>
    <mergeCell ref="J22:K22"/>
    <mergeCell ref="H21:I21"/>
    <mergeCell ref="H22:I22"/>
    <mergeCell ref="H23:I23"/>
    <mergeCell ref="H25:I25"/>
    <mergeCell ref="J26:K26"/>
    <mergeCell ref="T26:U26"/>
    <mergeCell ref="N24:O24"/>
    <mergeCell ref="N26:O26"/>
    <mergeCell ref="N23:O23"/>
    <mergeCell ref="V22:W22"/>
    <mergeCell ref="H26:I26"/>
    <mergeCell ref="H27:I27"/>
    <mergeCell ref="H28:I28"/>
    <mergeCell ref="N27:O27"/>
    <mergeCell ref="H30:I30"/>
    <mergeCell ref="H31:I31"/>
    <mergeCell ref="H32:I32"/>
    <mergeCell ref="F21:G21"/>
    <mergeCell ref="F19:G19"/>
    <mergeCell ref="F20:G20"/>
    <mergeCell ref="F22:G22"/>
    <mergeCell ref="F25:G25"/>
    <mergeCell ref="F26:G26"/>
    <mergeCell ref="H20:I20"/>
    <mergeCell ref="J19:K19"/>
    <mergeCell ref="J20:K20"/>
    <mergeCell ref="F23:G23"/>
    <mergeCell ref="F24:G24"/>
    <mergeCell ref="F30:G30"/>
    <mergeCell ref="F31:G31"/>
    <mergeCell ref="F32:G32"/>
    <mergeCell ref="F28:G28"/>
    <mergeCell ref="J27:K27"/>
    <mergeCell ref="F27:G27"/>
    <mergeCell ref="F29:G29"/>
    <mergeCell ref="N28:O28"/>
    <mergeCell ref="V29:W29"/>
    <mergeCell ref="V30:W30"/>
    <mergeCell ref="V31:W31"/>
    <mergeCell ref="V37:W37"/>
    <mergeCell ref="L32:M32"/>
    <mergeCell ref="L33:M33"/>
    <mergeCell ref="L34:M34"/>
    <mergeCell ref="J30:K30"/>
    <mergeCell ref="N30:O30"/>
    <mergeCell ref="N32:O32"/>
    <mergeCell ref="J31:K31"/>
    <mergeCell ref="J32:K32"/>
    <mergeCell ref="J29:K29"/>
    <mergeCell ref="N31:O31"/>
    <mergeCell ref="L37:M37"/>
    <mergeCell ref="H37:I37"/>
    <mergeCell ref="N37:O37"/>
    <mergeCell ref="J37:K37"/>
    <mergeCell ref="T37:U37"/>
    <mergeCell ref="V38:W38"/>
    <mergeCell ref="T31:U31"/>
    <mergeCell ref="N43:O43"/>
    <mergeCell ref="V40:W40"/>
    <mergeCell ref="N29:O29"/>
    <mergeCell ref="V35:W35"/>
    <mergeCell ref="V36:W36"/>
    <mergeCell ref="Q32:R32"/>
    <mergeCell ref="Q33:R33"/>
    <mergeCell ref="Q37:R37"/>
    <mergeCell ref="Q38:R38"/>
    <mergeCell ref="Q40:R40"/>
    <mergeCell ref="Q41:R41"/>
    <mergeCell ref="A39:W39"/>
    <mergeCell ref="J38:K38"/>
    <mergeCell ref="N38:O38"/>
    <mergeCell ref="H38:I38"/>
    <mergeCell ref="F38:G38"/>
    <mergeCell ref="H33:I33"/>
    <mergeCell ref="N33:O33"/>
    <mergeCell ref="J33:K33"/>
    <mergeCell ref="F33:G33"/>
    <mergeCell ref="T32:U32"/>
    <mergeCell ref="V32:W32"/>
    <mergeCell ref="N40:O40"/>
    <mergeCell ref="F51:G51"/>
    <mergeCell ref="J51:K51"/>
    <mergeCell ref="N51:O51"/>
    <mergeCell ref="H41:I41"/>
    <mergeCell ref="H42:I42"/>
    <mergeCell ref="H43:I43"/>
    <mergeCell ref="H44:I44"/>
    <mergeCell ref="H45:I45"/>
    <mergeCell ref="H47:I47"/>
    <mergeCell ref="H46:I46"/>
    <mergeCell ref="H49:I49"/>
    <mergeCell ref="H50:I50"/>
    <mergeCell ref="F49:G49"/>
    <mergeCell ref="J49:K49"/>
    <mergeCell ref="N49:O49"/>
    <mergeCell ref="J47:K47"/>
    <mergeCell ref="J46:K46"/>
    <mergeCell ref="F48:G48"/>
    <mergeCell ref="H48:I48"/>
    <mergeCell ref="J48:K48"/>
    <mergeCell ref="T64:U64"/>
    <mergeCell ref="T66:U66"/>
    <mergeCell ref="T43:U43"/>
    <mergeCell ref="V43:W43"/>
    <mergeCell ref="N42:O42"/>
    <mergeCell ref="V42:W42"/>
    <mergeCell ref="T33:U33"/>
    <mergeCell ref="V60:W60"/>
    <mergeCell ref="F41:G41"/>
    <mergeCell ref="J41:K41"/>
    <mergeCell ref="N41:O41"/>
    <mergeCell ref="J43:K43"/>
    <mergeCell ref="F44:G44"/>
    <mergeCell ref="F45:G45"/>
    <mergeCell ref="N47:O47"/>
    <mergeCell ref="N46:O46"/>
    <mergeCell ref="F34:G34"/>
    <mergeCell ref="H34:I34"/>
    <mergeCell ref="J34:K34"/>
    <mergeCell ref="N34:O34"/>
    <mergeCell ref="Q34:R34"/>
    <mergeCell ref="T34:U34"/>
    <mergeCell ref="V34:W34"/>
    <mergeCell ref="F55:G55"/>
    <mergeCell ref="F11:G11"/>
    <mergeCell ref="N12:O12"/>
    <mergeCell ref="T12:U12"/>
    <mergeCell ref="N19:O19"/>
    <mergeCell ref="T17:U17"/>
    <mergeCell ref="F13:G13"/>
    <mergeCell ref="F14:G14"/>
    <mergeCell ref="N20:O20"/>
    <mergeCell ref="J11:K11"/>
    <mergeCell ref="N11:O11"/>
    <mergeCell ref="F16:G16"/>
    <mergeCell ref="H16:I16"/>
    <mergeCell ref="J16:K16"/>
    <mergeCell ref="N16:O16"/>
    <mergeCell ref="T16:U16"/>
    <mergeCell ref="Q11:R11"/>
    <mergeCell ref="Q12:R12"/>
    <mergeCell ref="Q13:R13"/>
    <mergeCell ref="H15:I15"/>
    <mergeCell ref="Q15:R15"/>
    <mergeCell ref="Q16:R16"/>
    <mergeCell ref="H17:I17"/>
    <mergeCell ref="H18:I18"/>
    <mergeCell ref="H19:I19"/>
    <mergeCell ref="A73:W74"/>
    <mergeCell ref="H54:I54"/>
    <mergeCell ref="H58:I58"/>
    <mergeCell ref="H56:I56"/>
    <mergeCell ref="V52:W52"/>
    <mergeCell ref="V54:W54"/>
    <mergeCell ref="V58:W58"/>
    <mergeCell ref="J56:K56"/>
    <mergeCell ref="N56:O56"/>
    <mergeCell ref="V56:W56"/>
    <mergeCell ref="N58:O58"/>
    <mergeCell ref="N54:O54"/>
    <mergeCell ref="T54:U54"/>
    <mergeCell ref="T58:U58"/>
    <mergeCell ref="J58:K58"/>
    <mergeCell ref="V69:W69"/>
    <mergeCell ref="T56:U56"/>
    <mergeCell ref="H59:I59"/>
    <mergeCell ref="L59:M59"/>
    <mergeCell ref="F59:G59"/>
    <mergeCell ref="J59:K59"/>
    <mergeCell ref="N59:O59"/>
    <mergeCell ref="Q59:R59"/>
    <mergeCell ref="T59:U59"/>
    <mergeCell ref="V66:W66"/>
    <mergeCell ref="L11:M11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V44:W44"/>
    <mergeCell ref="V47:W47"/>
    <mergeCell ref="V46:W46"/>
    <mergeCell ref="V41:W41"/>
    <mergeCell ref="T40:U40"/>
    <mergeCell ref="T46:U46"/>
    <mergeCell ref="N45:O45"/>
    <mergeCell ref="J40:K40"/>
    <mergeCell ref="F40:G40"/>
    <mergeCell ref="V45:W45"/>
    <mergeCell ref="Q48:R48"/>
    <mergeCell ref="Q49:R49"/>
    <mergeCell ref="Q50:R50"/>
    <mergeCell ref="J44:K44"/>
    <mergeCell ref="J45:K45"/>
    <mergeCell ref="F47:G47"/>
    <mergeCell ref="F46:G46"/>
    <mergeCell ref="T41:U41"/>
    <mergeCell ref="T47:U47"/>
    <mergeCell ref="T45:U45"/>
    <mergeCell ref="T42:U42"/>
    <mergeCell ref="T44:U44"/>
    <mergeCell ref="N44:O44"/>
    <mergeCell ref="F43:G43"/>
    <mergeCell ref="Q44:R44"/>
    <mergeCell ref="J42:K42"/>
    <mergeCell ref="H40:I40"/>
    <mergeCell ref="F42:G42"/>
    <mergeCell ref="L48:M48"/>
    <mergeCell ref="L49:M49"/>
    <mergeCell ref="L50:M50"/>
    <mergeCell ref="L51:M51"/>
    <mergeCell ref="L52:M52"/>
    <mergeCell ref="L40:M40"/>
    <mergeCell ref="L41:M41"/>
    <mergeCell ref="L42:M42"/>
    <mergeCell ref="L43:M43"/>
    <mergeCell ref="L44:M44"/>
    <mergeCell ref="L45:M45"/>
    <mergeCell ref="L47:M47"/>
    <mergeCell ref="L46:M46"/>
    <mergeCell ref="N55:O55"/>
    <mergeCell ref="Q55:R55"/>
    <mergeCell ref="T55:U55"/>
    <mergeCell ref="T51:U51"/>
    <mergeCell ref="T49:U49"/>
    <mergeCell ref="L54:M54"/>
    <mergeCell ref="L55:M55"/>
    <mergeCell ref="L57:M57"/>
    <mergeCell ref="L58:M58"/>
    <mergeCell ref="L56:M56"/>
    <mergeCell ref="A53:W53"/>
    <mergeCell ref="Q51:R51"/>
    <mergeCell ref="Q52:R52"/>
    <mergeCell ref="V49:W49"/>
    <mergeCell ref="V51:W51"/>
  </mergeCells>
  <pageMargins left="0.23622047244094491" right="3.937007874015748E-2" top="0.59055118110236227" bottom="0.31" header="0.31496062992125984" footer="0.16"/>
  <pageSetup paperSize="9" scale="73" fitToHeight="0" orientation="portrait" r:id="rId1"/>
  <headerFooter scaleWithDoc="0" alignWithMargins="0">
    <oddHeader>&amp;C&amp;"Arial,Gras"&amp;10Plants indigènes - Prix 2026 - Gamme "Jardin"</oddHeader>
    <oddFooter>&amp;C&amp;8Ch. du Triage 9, 1926 Fully; www.triageforestiercdf.ch; TVA CHE-406.954.911; Tél : 079 212 20 60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Français</vt:lpstr>
      <vt:lpstr>Feuil2</vt:lpstr>
      <vt:lpstr>Feuil3</vt:lpstr>
      <vt:lpstr>Français!Zone_d_impression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Jean-Baptiste Bruchez</dc:creator>
  <cp:lastModifiedBy>Katja Dorsaz</cp:lastModifiedBy>
  <cp:lastPrinted>2026-01-02T10:47:12Z</cp:lastPrinted>
  <dcterms:created xsi:type="dcterms:W3CDTF">2011-10-24T07:10:02Z</dcterms:created>
  <dcterms:modified xsi:type="dcterms:W3CDTF">2026-01-02T10:47:13Z</dcterms:modified>
</cp:coreProperties>
</file>